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lazova.MC-KVP\Desktop\MieZ_30_01_2020\k bodu 9\"/>
    </mc:Choice>
  </mc:AlternateContent>
  <xr:revisionPtr revIDLastSave="0" documentId="13_ncr:1_{387924A8-BE75-499C-BC1C-C46B744C013B}" xr6:coauthVersionLast="45" xr6:coauthVersionMax="45" xr10:uidLastSave="{00000000-0000-0000-0000-000000000000}"/>
  <bookViews>
    <workbookView xWindow="-120" yWindow="-120" windowWidth="24240" windowHeight="13140" xr2:uid="{9F0D418F-A245-427A-B595-54298BBC349E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60" i="1" l="1"/>
  <c r="I656" i="1"/>
  <c r="I652" i="1"/>
  <c r="I651" i="1"/>
  <c r="H651" i="1"/>
  <c r="F651" i="1"/>
  <c r="H650" i="1"/>
  <c r="I650" i="1" s="1"/>
  <c r="G650" i="1"/>
  <c r="F650" i="1"/>
  <c r="I648" i="1"/>
  <c r="I647" i="1"/>
  <c r="H647" i="1"/>
  <c r="G647" i="1"/>
  <c r="F647" i="1"/>
  <c r="F642" i="1" s="1"/>
  <c r="I646" i="1"/>
  <c r="I643" i="1" s="1"/>
  <c r="I645" i="1"/>
  <c r="I644" i="1"/>
  <c r="H643" i="1"/>
  <c r="H642" i="1" s="1"/>
  <c r="G643" i="1"/>
  <c r="F643" i="1"/>
  <c r="G642" i="1"/>
  <c r="I640" i="1"/>
  <c r="I639" i="1"/>
  <c r="H639" i="1"/>
  <c r="G639" i="1"/>
  <c r="F639" i="1"/>
  <c r="I638" i="1"/>
  <c r="I637" i="1" s="1"/>
  <c r="H637" i="1"/>
  <c r="G637" i="1"/>
  <c r="F637" i="1"/>
  <c r="H636" i="1"/>
  <c r="G636" i="1"/>
  <c r="F636" i="1"/>
  <c r="I631" i="1"/>
  <c r="I630" i="1"/>
  <c r="H629" i="1"/>
  <c r="H626" i="1" s="1"/>
  <c r="G629" i="1"/>
  <c r="F629" i="1"/>
  <c r="I628" i="1"/>
  <c r="I627" i="1"/>
  <c r="G626" i="1"/>
  <c r="F626" i="1"/>
  <c r="I624" i="1"/>
  <c r="I623" i="1" s="1"/>
  <c r="H623" i="1"/>
  <c r="G623" i="1"/>
  <c r="F623" i="1"/>
  <c r="I621" i="1"/>
  <c r="I620" i="1"/>
  <c r="I619" i="1" s="1"/>
  <c r="G620" i="1"/>
  <c r="G619" i="1" s="1"/>
  <c r="G610" i="1" s="1"/>
  <c r="H619" i="1"/>
  <c r="F619" i="1"/>
  <c r="I617" i="1"/>
  <c r="F616" i="1"/>
  <c r="I616" i="1" s="1"/>
  <c r="I615" i="1"/>
  <c r="I614" i="1"/>
  <c r="F614" i="1"/>
  <c r="I613" i="1"/>
  <c r="I612" i="1"/>
  <c r="G612" i="1"/>
  <c r="F612" i="1"/>
  <c r="H611" i="1"/>
  <c r="G611" i="1"/>
  <c r="I607" i="1"/>
  <c r="I606" i="1"/>
  <c r="H606" i="1"/>
  <c r="G606" i="1"/>
  <c r="F606" i="1"/>
  <c r="I605" i="1"/>
  <c r="H605" i="1"/>
  <c r="G605" i="1"/>
  <c r="F605" i="1"/>
  <c r="I603" i="1"/>
  <c r="I602" i="1" s="1"/>
  <c r="I601" i="1" s="1"/>
  <c r="H602" i="1"/>
  <c r="G602" i="1"/>
  <c r="F602" i="1"/>
  <c r="H601" i="1"/>
  <c r="G601" i="1"/>
  <c r="F601" i="1"/>
  <c r="I599" i="1"/>
  <c r="I598" i="1"/>
  <c r="I597" i="1"/>
  <c r="H597" i="1"/>
  <c r="G597" i="1"/>
  <c r="F597" i="1"/>
  <c r="I596" i="1"/>
  <c r="I594" i="1" s="1"/>
  <c r="I595" i="1"/>
  <c r="H594" i="1"/>
  <c r="G594" i="1"/>
  <c r="G580" i="1" s="1"/>
  <c r="F594" i="1"/>
  <c r="F580" i="1" s="1"/>
  <c r="I592" i="1"/>
  <c r="I591" i="1"/>
  <c r="I590" i="1"/>
  <c r="I589" i="1"/>
  <c r="H589" i="1"/>
  <c r="G589" i="1"/>
  <c r="F589" i="1"/>
  <c r="I588" i="1"/>
  <c r="I587" i="1"/>
  <c r="I586" i="1"/>
  <c r="I585" i="1"/>
  <c r="I584" i="1"/>
  <c r="I581" i="1" s="1"/>
  <c r="I583" i="1"/>
  <c r="I582" i="1"/>
  <c r="H581" i="1"/>
  <c r="G581" i="1"/>
  <c r="F581" i="1"/>
  <c r="H580" i="1"/>
  <c r="I578" i="1"/>
  <c r="I577" i="1"/>
  <c r="H577" i="1"/>
  <c r="G577" i="1"/>
  <c r="F577" i="1"/>
  <c r="I576" i="1"/>
  <c r="H576" i="1"/>
  <c r="G576" i="1"/>
  <c r="F576" i="1"/>
  <c r="I574" i="1"/>
  <c r="I572" i="1" s="1"/>
  <c r="I573" i="1"/>
  <c r="H572" i="1"/>
  <c r="G572" i="1"/>
  <c r="G563" i="1" s="1"/>
  <c r="F572" i="1"/>
  <c r="I571" i="1"/>
  <c r="I570" i="1"/>
  <c r="I569" i="1"/>
  <c r="I568" i="1"/>
  <c r="I567" i="1"/>
  <c r="I566" i="1"/>
  <c r="I565" i="1"/>
  <c r="I564" i="1" s="1"/>
  <c r="H564" i="1"/>
  <c r="G564" i="1"/>
  <c r="F564" i="1"/>
  <c r="H563" i="1"/>
  <c r="F563" i="1"/>
  <c r="I562" i="1"/>
  <c r="I561" i="1"/>
  <c r="H561" i="1"/>
  <c r="G561" i="1"/>
  <c r="F561" i="1"/>
  <c r="I560" i="1"/>
  <c r="I559" i="1" s="1"/>
  <c r="H559" i="1"/>
  <c r="H550" i="1" s="1"/>
  <c r="H537" i="1" s="1"/>
  <c r="G559" i="1"/>
  <c r="F559" i="1"/>
  <c r="F550" i="1" s="1"/>
  <c r="F537" i="1" s="1"/>
  <c r="I558" i="1"/>
  <c r="I557" i="1"/>
  <c r="H557" i="1"/>
  <c r="G557" i="1"/>
  <c r="F557" i="1"/>
  <c r="I556" i="1"/>
  <c r="I554" i="1" s="1"/>
  <c r="I555" i="1"/>
  <c r="H554" i="1"/>
  <c r="G554" i="1"/>
  <c r="G550" i="1" s="1"/>
  <c r="G537" i="1" s="1"/>
  <c r="F554" i="1"/>
  <c r="I553" i="1"/>
  <c r="I552" i="1"/>
  <c r="I551" i="1"/>
  <c r="H551" i="1"/>
  <c r="G551" i="1"/>
  <c r="F551" i="1"/>
  <c r="I549" i="1"/>
  <c r="I548" i="1"/>
  <c r="I547" i="1"/>
  <c r="I546" i="1"/>
  <c r="I545" i="1"/>
  <c r="I544" i="1"/>
  <c r="I543" i="1"/>
  <c r="I542" i="1" s="1"/>
  <c r="H542" i="1"/>
  <c r="G542" i="1"/>
  <c r="F542" i="1"/>
  <c r="I541" i="1"/>
  <c r="I540" i="1"/>
  <c r="I538" i="1" s="1"/>
  <c r="I539" i="1"/>
  <c r="H538" i="1"/>
  <c r="G538" i="1"/>
  <c r="F538" i="1"/>
  <c r="I535" i="1"/>
  <c r="I534" i="1"/>
  <c r="I533" i="1"/>
  <c r="I532" i="1"/>
  <c r="H531" i="1"/>
  <c r="G531" i="1"/>
  <c r="I531" i="1" s="1"/>
  <c r="I518" i="1" s="1"/>
  <c r="F531" i="1"/>
  <c r="I530" i="1"/>
  <c r="I529" i="1"/>
  <c r="I528" i="1"/>
  <c r="H528" i="1"/>
  <c r="G528" i="1"/>
  <c r="F528" i="1"/>
  <c r="I527" i="1"/>
  <c r="I526" i="1"/>
  <c r="I525" i="1"/>
  <c r="I524" i="1"/>
  <c r="I523" i="1"/>
  <c r="I522" i="1"/>
  <c r="I521" i="1"/>
  <c r="I520" i="1"/>
  <c r="I519" i="1"/>
  <c r="H519" i="1"/>
  <c r="G519" i="1"/>
  <c r="F519" i="1"/>
  <c r="H518" i="1"/>
  <c r="F518" i="1"/>
  <c r="I516" i="1"/>
  <c r="I515" i="1" s="1"/>
  <c r="I514" i="1" s="1"/>
  <c r="H515" i="1"/>
  <c r="G515" i="1"/>
  <c r="F515" i="1"/>
  <c r="H514" i="1"/>
  <c r="G514" i="1"/>
  <c r="F514" i="1"/>
  <c r="I513" i="1"/>
  <c r="I512" i="1"/>
  <c r="I511" i="1" s="1"/>
  <c r="H511" i="1"/>
  <c r="H506" i="1" s="1"/>
  <c r="G511" i="1"/>
  <c r="F511" i="1"/>
  <c r="I509" i="1"/>
  <c r="I507" i="1" s="1"/>
  <c r="I508" i="1"/>
  <c r="H507" i="1"/>
  <c r="G507" i="1"/>
  <c r="F507" i="1"/>
  <c r="G506" i="1"/>
  <c r="F506" i="1"/>
  <c r="I505" i="1"/>
  <c r="I504" i="1"/>
  <c r="I503" i="1" s="1"/>
  <c r="I493" i="1" s="1"/>
  <c r="H503" i="1"/>
  <c r="H493" i="1" s="1"/>
  <c r="G503" i="1"/>
  <c r="F503" i="1"/>
  <c r="I502" i="1"/>
  <c r="I501" i="1"/>
  <c r="I500" i="1"/>
  <c r="I499" i="1"/>
  <c r="I498" i="1"/>
  <c r="I497" i="1"/>
  <c r="I496" i="1"/>
  <c r="I495" i="1"/>
  <c r="I494" i="1" s="1"/>
  <c r="G494" i="1"/>
  <c r="G493" i="1" s="1"/>
  <c r="G492" i="1" s="1"/>
  <c r="F493" i="1"/>
  <c r="F492" i="1" s="1"/>
  <c r="I490" i="1"/>
  <c r="I489" i="1"/>
  <c r="I488" i="1"/>
  <c r="I487" i="1"/>
  <c r="H487" i="1"/>
  <c r="G487" i="1"/>
  <c r="F487" i="1"/>
  <c r="I486" i="1"/>
  <c r="I484" i="1" s="1"/>
  <c r="I485" i="1"/>
  <c r="H484" i="1"/>
  <c r="G484" i="1"/>
  <c r="F484" i="1"/>
  <c r="I483" i="1"/>
  <c r="I480" i="1" s="1"/>
  <c r="I482" i="1"/>
  <c r="I481" i="1"/>
  <c r="H480" i="1"/>
  <c r="H472" i="1" s="1"/>
  <c r="G480" i="1"/>
  <c r="F480" i="1"/>
  <c r="F472" i="1" s="1"/>
  <c r="I479" i="1"/>
  <c r="I478" i="1"/>
  <c r="I477" i="1"/>
  <c r="I476" i="1"/>
  <c r="H476" i="1"/>
  <c r="G476" i="1"/>
  <c r="F476" i="1"/>
  <c r="I475" i="1"/>
  <c r="I473" i="1" s="1"/>
  <c r="I474" i="1"/>
  <c r="H473" i="1"/>
  <c r="G473" i="1"/>
  <c r="F473" i="1"/>
  <c r="G472" i="1"/>
  <c r="I470" i="1"/>
  <c r="I469" i="1"/>
  <c r="I468" i="1"/>
  <c r="I467" i="1"/>
  <c r="H466" i="1"/>
  <c r="G466" i="1"/>
  <c r="I466" i="1" s="1"/>
  <c r="F466" i="1"/>
  <c r="I465" i="1"/>
  <c r="I464" i="1"/>
  <c r="I463" i="1"/>
  <c r="I462" i="1"/>
  <c r="I461" i="1"/>
  <c r="I460" i="1"/>
  <c r="I459" i="1"/>
  <c r="I457" i="1" s="1"/>
  <c r="I458" i="1"/>
  <c r="H457" i="1"/>
  <c r="G457" i="1"/>
  <c r="G443" i="1" s="1"/>
  <c r="F457" i="1"/>
  <c r="I456" i="1"/>
  <c r="I455" i="1"/>
  <c r="I454" i="1"/>
  <c r="I453" i="1"/>
  <c r="I452" i="1"/>
  <c r="I451" i="1"/>
  <c r="I450" i="1"/>
  <c r="I448" i="1" s="1"/>
  <c r="I449" i="1"/>
  <c r="H448" i="1"/>
  <c r="G448" i="1"/>
  <c r="F448" i="1"/>
  <c r="I447" i="1"/>
  <c r="I446" i="1"/>
  <c r="I445" i="1"/>
  <c r="H444" i="1"/>
  <c r="G444" i="1"/>
  <c r="F444" i="1"/>
  <c r="I444" i="1" s="1"/>
  <c r="H443" i="1"/>
  <c r="I441" i="1"/>
  <c r="I440" i="1"/>
  <c r="I439" i="1"/>
  <c r="I438" i="1"/>
  <c r="H437" i="1"/>
  <c r="G437" i="1"/>
  <c r="F437" i="1"/>
  <c r="I437" i="1" s="1"/>
  <c r="I436" i="1"/>
  <c r="I435" i="1"/>
  <c r="I434" i="1"/>
  <c r="I433" i="1"/>
  <c r="I432" i="1"/>
  <c r="I431" i="1"/>
  <c r="I430" i="1"/>
  <c r="I429" i="1"/>
  <c r="I428" i="1" s="1"/>
  <c r="H428" i="1"/>
  <c r="H414" i="1" s="1"/>
  <c r="G428" i="1"/>
  <c r="F428" i="1"/>
  <c r="F414" i="1" s="1"/>
  <c r="I414" i="1" s="1"/>
  <c r="I427" i="1"/>
  <c r="I426" i="1"/>
  <c r="I425" i="1"/>
  <c r="I424" i="1"/>
  <c r="I423" i="1"/>
  <c r="I422" i="1"/>
  <c r="I421" i="1"/>
  <c r="I420" i="1"/>
  <c r="I419" i="1" s="1"/>
  <c r="H419" i="1"/>
  <c r="G419" i="1"/>
  <c r="F419" i="1"/>
  <c r="I418" i="1"/>
  <c r="I417" i="1"/>
  <c r="I416" i="1"/>
  <c r="I415" i="1"/>
  <c r="H415" i="1"/>
  <c r="G415" i="1"/>
  <c r="F415" i="1"/>
  <c r="G414" i="1"/>
  <c r="I412" i="1"/>
  <c r="I411" i="1"/>
  <c r="I410" i="1"/>
  <c r="I409" i="1"/>
  <c r="I408" i="1"/>
  <c r="H408" i="1"/>
  <c r="G408" i="1"/>
  <c r="F408" i="1"/>
  <c r="I407" i="1"/>
  <c r="I406" i="1"/>
  <c r="I405" i="1"/>
  <c r="I404" i="1"/>
  <c r="I403" i="1"/>
  <c r="I402" i="1"/>
  <c r="I401" i="1"/>
  <c r="I400" i="1"/>
  <c r="I399" i="1"/>
  <c r="H399" i="1"/>
  <c r="G399" i="1"/>
  <c r="G385" i="1" s="1"/>
  <c r="F399" i="1"/>
  <c r="I398" i="1"/>
  <c r="I397" i="1"/>
  <c r="I396" i="1"/>
  <c r="I395" i="1"/>
  <c r="I394" i="1"/>
  <c r="I393" i="1"/>
  <c r="I392" i="1"/>
  <c r="I391" i="1"/>
  <c r="I390" i="1"/>
  <c r="H390" i="1"/>
  <c r="G390" i="1"/>
  <c r="F390" i="1"/>
  <c r="I389" i="1"/>
  <c r="I388" i="1"/>
  <c r="I386" i="1" s="1"/>
  <c r="I387" i="1"/>
  <c r="H386" i="1"/>
  <c r="G386" i="1"/>
  <c r="F386" i="1"/>
  <c r="H385" i="1"/>
  <c r="F385" i="1"/>
  <c r="I384" i="1"/>
  <c r="I383" i="1"/>
  <c r="G383" i="1"/>
  <c r="F383" i="1"/>
  <c r="I382" i="1"/>
  <c r="I381" i="1"/>
  <c r="I380" i="1"/>
  <c r="I379" i="1"/>
  <c r="I378" i="1"/>
  <c r="I377" i="1"/>
  <c r="I376" i="1"/>
  <c r="I375" i="1"/>
  <c r="I373" i="1"/>
  <c r="I372" i="1"/>
  <c r="H372" i="1"/>
  <c r="G372" i="1"/>
  <c r="G358" i="1" s="1"/>
  <c r="F372" i="1"/>
  <c r="I371" i="1"/>
  <c r="I370" i="1"/>
  <c r="I369" i="1"/>
  <c r="I368" i="1"/>
  <c r="I367" i="1"/>
  <c r="I366" i="1"/>
  <c r="I365" i="1"/>
  <c r="I364" i="1"/>
  <c r="I363" i="1"/>
  <c r="H363" i="1"/>
  <c r="G363" i="1"/>
  <c r="F363" i="1"/>
  <c r="I362" i="1"/>
  <c r="I361" i="1"/>
  <c r="I360" i="1"/>
  <c r="I359" i="1" s="1"/>
  <c r="H359" i="1"/>
  <c r="G359" i="1"/>
  <c r="F359" i="1"/>
  <c r="H358" i="1"/>
  <c r="F358" i="1"/>
  <c r="I358" i="1" s="1"/>
  <c r="I356" i="1"/>
  <c r="I355" i="1"/>
  <c r="I354" i="1"/>
  <c r="I353" i="1"/>
  <c r="I352" i="1"/>
  <c r="I351" i="1"/>
  <c r="I350" i="1"/>
  <c r="I349" i="1"/>
  <c r="I348" i="1"/>
  <c r="I347" i="1"/>
  <c r="H347" i="1"/>
  <c r="G347" i="1"/>
  <c r="F347" i="1"/>
  <c r="I346" i="1"/>
  <c r="I345" i="1"/>
  <c r="I344" i="1"/>
  <c r="I343" i="1"/>
  <c r="I342" i="1"/>
  <c r="I341" i="1"/>
  <c r="I340" i="1"/>
  <c r="H339" i="1"/>
  <c r="H334" i="1" s="1"/>
  <c r="G339" i="1"/>
  <c r="F339" i="1"/>
  <c r="F334" i="1" s="1"/>
  <c r="I338" i="1"/>
  <c r="I337" i="1"/>
  <c r="I336" i="1"/>
  <c r="H335" i="1"/>
  <c r="G335" i="1"/>
  <c r="G334" i="1" s="1"/>
  <c r="F335" i="1"/>
  <c r="I332" i="1"/>
  <c r="H331" i="1"/>
  <c r="H302" i="1" s="1"/>
  <c r="G331" i="1"/>
  <c r="F331" i="1"/>
  <c r="I331" i="1" s="1"/>
  <c r="I330" i="1"/>
  <c r="I329" i="1"/>
  <c r="H328" i="1"/>
  <c r="G328" i="1"/>
  <c r="F328" i="1"/>
  <c r="I328" i="1" s="1"/>
  <c r="I327" i="1"/>
  <c r="I326" i="1"/>
  <c r="I325" i="1"/>
  <c r="I324" i="1"/>
  <c r="H324" i="1"/>
  <c r="G324" i="1"/>
  <c r="G302" i="1" s="1"/>
  <c r="F324" i="1"/>
  <c r="I323" i="1"/>
  <c r="I322" i="1"/>
  <c r="I321" i="1"/>
  <c r="I320" i="1"/>
  <c r="I319" i="1"/>
  <c r="I318" i="1"/>
  <c r="I317" i="1"/>
  <c r="H316" i="1"/>
  <c r="G316" i="1"/>
  <c r="F316" i="1"/>
  <c r="I316" i="1" s="1"/>
  <c r="I315" i="1"/>
  <c r="I314" i="1"/>
  <c r="I313" i="1"/>
  <c r="I312" i="1"/>
  <c r="I311" i="1"/>
  <c r="I310" i="1"/>
  <c r="I309" i="1"/>
  <c r="H308" i="1"/>
  <c r="G308" i="1"/>
  <c r="I308" i="1" s="1"/>
  <c r="F308" i="1"/>
  <c r="I307" i="1"/>
  <c r="H306" i="1"/>
  <c r="G306" i="1"/>
  <c r="F306" i="1"/>
  <c r="I306" i="1" s="1"/>
  <c r="I305" i="1"/>
  <c r="I304" i="1"/>
  <c r="H303" i="1"/>
  <c r="G303" i="1"/>
  <c r="F303" i="1"/>
  <c r="I303" i="1" s="1"/>
  <c r="F302" i="1"/>
  <c r="I301" i="1"/>
  <c r="H300" i="1"/>
  <c r="G300" i="1"/>
  <c r="I300" i="1" s="1"/>
  <c r="F300" i="1"/>
  <c r="I299" i="1"/>
  <c r="I298" i="1"/>
  <c r="I297" i="1"/>
  <c r="H297" i="1"/>
  <c r="G297" i="1"/>
  <c r="F297" i="1"/>
  <c r="I296" i="1"/>
  <c r="I295" i="1"/>
  <c r="I294" i="1"/>
  <c r="I293" i="1"/>
  <c r="I292" i="1"/>
  <c r="H292" i="1"/>
  <c r="G292" i="1"/>
  <c r="F292" i="1"/>
  <c r="I291" i="1"/>
  <c r="I290" i="1"/>
  <c r="I289" i="1"/>
  <c r="I288" i="1"/>
  <c r="I287" i="1"/>
  <c r="I286" i="1"/>
  <c r="I285" i="1"/>
  <c r="H284" i="1"/>
  <c r="H269" i="1" s="1"/>
  <c r="F284" i="1"/>
  <c r="I284" i="1" s="1"/>
  <c r="I283" i="1"/>
  <c r="I282" i="1"/>
  <c r="I281" i="1"/>
  <c r="I280" i="1"/>
  <c r="I279" i="1"/>
  <c r="I278" i="1"/>
  <c r="I277" i="1"/>
  <c r="I276" i="1"/>
  <c r="H275" i="1"/>
  <c r="G275" i="1"/>
  <c r="I275" i="1" s="1"/>
  <c r="F275" i="1"/>
  <c r="I274" i="1"/>
  <c r="G273" i="1"/>
  <c r="G269" i="1" s="1"/>
  <c r="F273" i="1"/>
  <c r="I272" i="1"/>
  <c r="I271" i="1"/>
  <c r="I270" i="1"/>
  <c r="H270" i="1"/>
  <c r="G270" i="1"/>
  <c r="F270" i="1"/>
  <c r="F269" i="1"/>
  <c r="I266" i="1"/>
  <c r="I261" i="1" s="1"/>
  <c r="I256" i="1" s="1"/>
  <c r="I265" i="1"/>
  <c r="I264" i="1"/>
  <c r="I263" i="1"/>
  <c r="I262" i="1"/>
  <c r="H261" i="1"/>
  <c r="H256" i="1" s="1"/>
  <c r="G261" i="1"/>
  <c r="F261" i="1"/>
  <c r="F256" i="1" s="1"/>
  <c r="I260" i="1"/>
  <c r="I259" i="1"/>
  <c r="I258" i="1"/>
  <c r="I257" i="1"/>
  <c r="H257" i="1"/>
  <c r="G257" i="1"/>
  <c r="F257" i="1"/>
  <c r="G256" i="1"/>
  <c r="I253" i="1"/>
  <c r="I252" i="1" s="1"/>
  <c r="I251" i="1" s="1"/>
  <c r="H252" i="1"/>
  <c r="G252" i="1"/>
  <c r="F252" i="1"/>
  <c r="H251" i="1"/>
  <c r="G251" i="1"/>
  <c r="F251" i="1"/>
  <c r="I250" i="1"/>
  <c r="I249" i="1"/>
  <c r="F249" i="1"/>
  <c r="I248" i="1"/>
  <c r="F247" i="1"/>
  <c r="I247" i="1" s="1"/>
  <c r="I246" i="1"/>
  <c r="I245" i="1"/>
  <c r="H244" i="1"/>
  <c r="G244" i="1"/>
  <c r="G243" i="1" s="1"/>
  <c r="F244" i="1"/>
  <c r="F243" i="1" s="1"/>
  <c r="H243" i="1"/>
  <c r="I242" i="1"/>
  <c r="I241" i="1"/>
  <c r="H241" i="1"/>
  <c r="G241" i="1"/>
  <c r="F241" i="1"/>
  <c r="I240" i="1"/>
  <c r="H240" i="1"/>
  <c r="G240" i="1"/>
  <c r="F240" i="1"/>
  <c r="I239" i="1"/>
  <c r="I238" i="1" s="1"/>
  <c r="I237" i="1" s="1"/>
  <c r="H238" i="1"/>
  <c r="G238" i="1"/>
  <c r="F238" i="1"/>
  <c r="H237" i="1"/>
  <c r="G237" i="1"/>
  <c r="F237" i="1"/>
  <c r="I236" i="1"/>
  <c r="I235" i="1"/>
  <c r="H234" i="1"/>
  <c r="H225" i="1" s="1"/>
  <c r="G234" i="1"/>
  <c r="F234" i="1"/>
  <c r="I234" i="1" s="1"/>
  <c r="I233" i="1"/>
  <c r="I232" i="1"/>
  <c r="I231" i="1" s="1"/>
  <c r="H231" i="1"/>
  <c r="G231" i="1"/>
  <c r="F231" i="1"/>
  <c r="I230" i="1"/>
  <c r="I228" i="1" s="1"/>
  <c r="I229" i="1"/>
  <c r="H228" i="1"/>
  <c r="G228" i="1"/>
  <c r="F228" i="1"/>
  <c r="I227" i="1"/>
  <c r="I226" i="1"/>
  <c r="H226" i="1"/>
  <c r="G226" i="1"/>
  <c r="F226" i="1"/>
  <c r="G225" i="1"/>
  <c r="I223" i="1"/>
  <c r="I222" i="1"/>
  <c r="I221" i="1"/>
  <c r="I220" i="1"/>
  <c r="I219" i="1"/>
  <c r="I218" i="1"/>
  <c r="I217" i="1"/>
  <c r="H216" i="1"/>
  <c r="H202" i="1" s="1"/>
  <c r="H190" i="1" s="1"/>
  <c r="G216" i="1"/>
  <c r="F216" i="1"/>
  <c r="I216" i="1" s="1"/>
  <c r="I215" i="1"/>
  <c r="H214" i="1"/>
  <c r="G214" i="1"/>
  <c r="I214" i="1" s="1"/>
  <c r="F214" i="1"/>
  <c r="I213" i="1"/>
  <c r="I212" i="1"/>
  <c r="I211" i="1"/>
  <c r="H210" i="1"/>
  <c r="G210" i="1"/>
  <c r="F210" i="1"/>
  <c r="I210" i="1" s="1"/>
  <c r="I209" i="1"/>
  <c r="I208" i="1"/>
  <c r="I207" i="1"/>
  <c r="I206" i="1"/>
  <c r="H205" i="1"/>
  <c r="G205" i="1"/>
  <c r="F205" i="1"/>
  <c r="I205" i="1" s="1"/>
  <c r="I204" i="1"/>
  <c r="H203" i="1"/>
  <c r="G203" i="1"/>
  <c r="I203" i="1" s="1"/>
  <c r="F203" i="1"/>
  <c r="G202" i="1"/>
  <c r="I201" i="1"/>
  <c r="I200" i="1"/>
  <c r="I199" i="1"/>
  <c r="I198" i="1"/>
  <c r="I197" i="1"/>
  <c r="I196" i="1"/>
  <c r="I195" i="1"/>
  <c r="I194" i="1"/>
  <c r="H193" i="1"/>
  <c r="G193" i="1"/>
  <c r="I193" i="1" s="1"/>
  <c r="F193" i="1"/>
  <c r="I192" i="1"/>
  <c r="H191" i="1"/>
  <c r="G191" i="1"/>
  <c r="I191" i="1" s="1"/>
  <c r="G190" i="1"/>
  <c r="I188" i="1"/>
  <c r="I187" i="1"/>
  <c r="I186" i="1"/>
  <c r="I185" i="1"/>
  <c r="I184" i="1"/>
  <c r="I183" i="1"/>
  <c r="I182" i="1"/>
  <c r="I181" i="1"/>
  <c r="I180" i="1"/>
  <c r="I179" i="1"/>
  <c r="I178" i="1"/>
  <c r="H178" i="1"/>
  <c r="G178" i="1"/>
  <c r="F178" i="1"/>
  <c r="I177" i="1"/>
  <c r="I176" i="1"/>
  <c r="I175" i="1"/>
  <c r="I174" i="1"/>
  <c r="I173" i="1"/>
  <c r="I171" i="1" s="1"/>
  <c r="I172" i="1"/>
  <c r="H171" i="1"/>
  <c r="G171" i="1"/>
  <c r="F171" i="1"/>
  <c r="I170" i="1"/>
  <c r="I169" i="1"/>
  <c r="I168" i="1"/>
  <c r="I166" i="1" s="1"/>
  <c r="I167" i="1"/>
  <c r="H166" i="1"/>
  <c r="G166" i="1"/>
  <c r="F166" i="1"/>
  <c r="I165" i="1"/>
  <c r="I164" i="1"/>
  <c r="I163" i="1"/>
  <c r="I162" i="1"/>
  <c r="I161" i="1"/>
  <c r="I160" i="1"/>
  <c r="I159" i="1"/>
  <c r="I155" i="1" s="1"/>
  <c r="I158" i="1"/>
  <c r="I157" i="1"/>
  <c r="I156" i="1"/>
  <c r="H155" i="1"/>
  <c r="G155" i="1"/>
  <c r="F155" i="1"/>
  <c r="I154" i="1"/>
  <c r="I153" i="1"/>
  <c r="I152" i="1"/>
  <c r="I151" i="1"/>
  <c r="I150" i="1"/>
  <c r="I149" i="1" s="1"/>
  <c r="H149" i="1"/>
  <c r="H146" i="1" s="1"/>
  <c r="H131" i="1" s="1"/>
  <c r="G149" i="1"/>
  <c r="F149" i="1"/>
  <c r="F146" i="1" s="1"/>
  <c r="I148" i="1"/>
  <c r="I147" i="1"/>
  <c r="H147" i="1"/>
  <c r="G147" i="1"/>
  <c r="F147" i="1"/>
  <c r="G146" i="1"/>
  <c r="I145" i="1"/>
  <c r="I144" i="1"/>
  <c r="I143" i="1"/>
  <c r="I142" i="1"/>
  <c r="I141" i="1"/>
  <c r="I140" i="1"/>
  <c r="I139" i="1"/>
  <c r="I137" i="1" s="1"/>
  <c r="I138" i="1"/>
  <c r="H137" i="1"/>
  <c r="G137" i="1"/>
  <c r="F137" i="1"/>
  <c r="I136" i="1"/>
  <c r="I135" i="1"/>
  <c r="I134" i="1"/>
  <c r="I132" i="1" s="1"/>
  <c r="I133" i="1"/>
  <c r="H132" i="1"/>
  <c r="G132" i="1"/>
  <c r="F132" i="1"/>
  <c r="G131" i="1"/>
  <c r="I129" i="1"/>
  <c r="I128" i="1"/>
  <c r="I127" i="1"/>
  <c r="F127" i="1"/>
  <c r="H126" i="1"/>
  <c r="G126" i="1"/>
  <c r="I126" i="1" s="1"/>
  <c r="F126" i="1"/>
  <c r="I124" i="1"/>
  <c r="I123" i="1"/>
  <c r="I122" i="1"/>
  <c r="H121" i="1"/>
  <c r="G121" i="1"/>
  <c r="F121" i="1"/>
  <c r="I121" i="1" s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H105" i="1"/>
  <c r="G105" i="1"/>
  <c r="F105" i="1"/>
  <c r="I104" i="1"/>
  <c r="I103" i="1"/>
  <c r="H102" i="1"/>
  <c r="G102" i="1"/>
  <c r="G69" i="1" s="1"/>
  <c r="F102" i="1"/>
  <c r="I102" i="1" s="1"/>
  <c r="I101" i="1"/>
  <c r="I100" i="1"/>
  <c r="I99" i="1"/>
  <c r="I98" i="1"/>
  <c r="I97" i="1"/>
  <c r="I96" i="1"/>
  <c r="I95" i="1"/>
  <c r="H95" i="1"/>
  <c r="G95" i="1"/>
  <c r="F95" i="1"/>
  <c r="I94" i="1"/>
  <c r="I93" i="1"/>
  <c r="I92" i="1"/>
  <c r="I91" i="1"/>
  <c r="I90" i="1"/>
  <c r="H89" i="1"/>
  <c r="G89" i="1"/>
  <c r="F89" i="1"/>
  <c r="I89" i="1" s="1"/>
  <c r="I88" i="1"/>
  <c r="I87" i="1"/>
  <c r="I86" i="1"/>
  <c r="I85" i="1"/>
  <c r="I84" i="1"/>
  <c r="I83" i="1"/>
  <c r="I82" i="1"/>
  <c r="I81" i="1"/>
  <c r="I80" i="1"/>
  <c r="I79" i="1"/>
  <c r="H78" i="1"/>
  <c r="H69" i="1" s="1"/>
  <c r="H51" i="1" s="1"/>
  <c r="G78" i="1"/>
  <c r="F78" i="1"/>
  <c r="I78" i="1" s="1"/>
  <c r="I77" i="1"/>
  <c r="I76" i="1"/>
  <c r="I75" i="1"/>
  <c r="I74" i="1"/>
  <c r="I73" i="1"/>
  <c r="I72" i="1"/>
  <c r="H72" i="1"/>
  <c r="G72" i="1"/>
  <c r="F72" i="1"/>
  <c r="I71" i="1"/>
  <c r="H70" i="1"/>
  <c r="G70" i="1"/>
  <c r="F70" i="1"/>
  <c r="I70" i="1" s="1"/>
  <c r="F69" i="1"/>
  <c r="I68" i="1"/>
  <c r="I67" i="1"/>
  <c r="I66" i="1"/>
  <c r="I65" i="1"/>
  <c r="I64" i="1"/>
  <c r="I63" i="1"/>
  <c r="I62" i="1"/>
  <c r="I61" i="1"/>
  <c r="I60" i="1"/>
  <c r="H59" i="1"/>
  <c r="G59" i="1"/>
  <c r="F59" i="1"/>
  <c r="I59" i="1" s="1"/>
  <c r="I58" i="1"/>
  <c r="I57" i="1"/>
  <c r="I56" i="1"/>
  <c r="I55" i="1"/>
  <c r="H54" i="1"/>
  <c r="G54" i="1"/>
  <c r="G52" i="1" s="1"/>
  <c r="F54" i="1"/>
  <c r="I54" i="1" s="1"/>
  <c r="I53" i="1"/>
  <c r="H52" i="1"/>
  <c r="H47" i="1"/>
  <c r="G47" i="1"/>
  <c r="F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47" i="1" s="1"/>
  <c r="I244" i="1" l="1"/>
  <c r="I243" i="1" s="1"/>
  <c r="H49" i="1"/>
  <c r="I269" i="1"/>
  <c r="I302" i="1"/>
  <c r="I334" i="1"/>
  <c r="I385" i="1"/>
  <c r="H254" i="1"/>
  <c r="I472" i="1"/>
  <c r="H492" i="1"/>
  <c r="I550" i="1"/>
  <c r="I537" i="1" s="1"/>
  <c r="I636" i="1"/>
  <c r="I69" i="1"/>
  <c r="G254" i="1"/>
  <c r="I506" i="1"/>
  <c r="I492" i="1"/>
  <c r="I642" i="1"/>
  <c r="G51" i="1"/>
  <c r="F131" i="1"/>
  <c r="I131" i="1" s="1"/>
  <c r="I146" i="1"/>
  <c r="I563" i="1"/>
  <c r="I580" i="1"/>
  <c r="H610" i="1"/>
  <c r="I273" i="1"/>
  <c r="I339" i="1"/>
  <c r="I629" i="1"/>
  <c r="I626" i="1" s="1"/>
  <c r="F443" i="1"/>
  <c r="I443" i="1" s="1"/>
  <c r="F52" i="1"/>
  <c r="I52" i="1" s="1"/>
  <c r="I335" i="1"/>
  <c r="G518" i="1"/>
  <c r="G49" i="1" s="1"/>
  <c r="F611" i="1"/>
  <c r="F202" i="1"/>
  <c r="F225" i="1"/>
  <c r="I225" i="1" s="1"/>
  <c r="F190" i="1" l="1"/>
  <c r="I190" i="1" s="1"/>
  <c r="I202" i="1"/>
  <c r="F610" i="1"/>
  <c r="I611" i="1"/>
  <c r="I610" i="1" s="1"/>
  <c r="F51" i="1"/>
  <c r="I51" i="1" s="1"/>
  <c r="F254" i="1"/>
  <c r="I254" i="1" l="1"/>
  <c r="I49" i="1" s="1"/>
  <c r="F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spravca</author>
  </authors>
  <commentList>
    <comment ref="G22" authorId="0" shapeId="0" xr:uid="{ADA660D8-4DB3-43CD-917A-FEAB936471D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sú takmer naplnené, úprava pre obdobie II. polroka 2019</t>
        </r>
      </text>
    </comment>
    <comment ref="G26" authorId="0" shapeId="0" xr:uid="{12E89D01-71D1-4E74-A7FF-F386DD48E23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sú takmer naplnené, úprava pre obdobie II. polroka 2019</t>
        </r>
      </text>
    </comment>
    <comment ref="G27" authorId="0" shapeId="0" xr:uid="{14AF6A69-9A3E-4529-A7F3-8F9101470C1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dorovnanie rozpočtu na skutočné plnenie príjmov</t>
        </r>
      </text>
    </comment>
    <comment ref="H34" authorId="0" shapeId="0" xr:uid="{54747D92-19AC-44D7-9AE2-055B1178456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znížené o nedočerpanie v rámci projektu.</t>
        </r>
      </text>
    </comment>
    <comment ref="H35" authorId="0" shapeId="0" xr:uid="{F70841DC-FC72-4640-8E60-570E44B7333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 tento projekt nebudú financie v roku 2019</t>
        </r>
      </text>
    </comment>
    <comment ref="G36" authorId="0" shapeId="0" xr:uid="{0BB811C0-3B38-456F-A0D3-C274745A7D8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Absolonová, Molnár do konca roka 2019
</t>
        </r>
      </text>
    </comment>
    <comment ref="G37" authorId="0" shapeId="0" xr:uid="{9F65D0F3-693C-4000-AB84-9CAF5E0BA1D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pre 4 zamestnancov na § 50j
od 1.7.2019 do konca roka 2019
</t>
        </r>
      </text>
    </comment>
    <comment ref="G43" authorId="0" shapeId="0" xr:uid="{8BDD7791-C20A-4A47-BF55-74C9D5B14E0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keďže už 10 000 sme v rozpočte na projekty mali, dopočítavam len 10 000 eur na projekty a 1000 eur na príspevok mesta na stravovanie dôchodcov.</t>
        </r>
      </text>
    </comment>
    <comment ref="I47" authorId="0" shapeId="0" xr:uid="{5A2193F1-D77E-4ED1-B7EB-6B95A48815B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nerealizácie projektu § 54 pre 12 ľudí je dopadom celkové zníženie príjmov </t>
        </r>
      </text>
    </comment>
    <comment ref="H55" authorId="0" shapeId="0" xr:uid="{4DF7F463-953E-421D-B7A8-0F7A065CB92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na transfery - PN</t>
        </r>
      </text>
    </comment>
    <comment ref="G58" authorId="0" shapeId="0" xr:uid="{CDD47AC6-89A0-446D-8A21-4935688854C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nedočerpaných fin. prostriedkov z odstupného</t>
        </r>
      </text>
    </comment>
    <comment ref="H58" authorId="0" shapeId="0" xr:uid="{44EDA15F-2FE7-4112-B998-1B0D3F7030D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- pani Bakytová - kultúra 08.2.0</t>
        </r>
      </text>
    </comment>
    <comment ref="G70" authorId="0" shapeId="0" xr:uid="{4BC109F0-9B06-49D5-85C8-2D2EB591EDE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preplácania skutočnej spotreby PHM, nie do výšky cestovného dopravným prostriedkom</t>
        </r>
      </text>
    </comment>
    <comment ref="G73" authorId="0" shapeId="0" xr:uid="{2B1FB0E5-86ED-4707-8D5F-77EB730D301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zvýšenie v dôsledku nárastu cien</t>
        </r>
      </text>
    </comment>
    <comment ref="G74" authorId="0" shapeId="0" xr:uid="{D1DB2D1A-8084-4DDB-B159-213B286E07C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zvýšenia cien</t>
        </r>
      </text>
    </comment>
    <comment ref="G77" authorId="0" shapeId="0" xr:uid="{B40C5C8E-E8EC-47B7-B853-B3A4EDF74F6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zvýšenie v dôsledku navýšenia počtu zamestnancov a dokúpenia nových telefónov, s čím súvisí aj nárast hovorného</t>
        </r>
      </text>
    </comment>
    <comment ref="G81" authorId="0" shapeId="0" xr:uid="{93E68114-25DF-4E57-B62B-A5106AD1BD5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nutnosti zakúpenia televízora (náhrada za projektor), presun z položky potraviny 633011 - voda sa kupovať nebude
</t>
        </r>
      </text>
    </comment>
    <comment ref="G82" authorId="0" shapeId="0" xr:uid="{73D5D506-B15E-43F7-9DBC-E15DC69618D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obsadením miesta na údržbe vzniká potreba nákupov rôzneho materiálu a náradia na opravu interiéru i vonkajšieho majetku MĆ</t>
        </r>
      </text>
    </comment>
    <comment ref="H86" authorId="0" shapeId="0" xr:uid="{DE6FA691-F905-4848-B9CE-2D58E8C03AD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voda do dávkovača vody sa toho roku kupovať nebude</t>
        </r>
      </text>
    </comment>
    <comment ref="G87" authorId="0" shapeId="0" xr:uid="{AABA9469-DF8E-4782-93E3-818DEB266E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počtu licencií z dôvodu nárastu počtu zamestnancov</t>
        </r>
      </text>
    </comment>
    <comment ref="H87" authorId="0" shapeId="0" xr:uid="{C298577A-2D88-49BE-826E-217B506A6D9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finančných prostriedkov na prenájom dochádzkového systému
</t>
        </r>
      </text>
    </comment>
    <comment ref="G88" authorId="0" shapeId="0" xr:uid="{EECDD86E-7059-4786-9530-AAE6E36FB4E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vzhľadom na množstvo návštev, aktivít a aj s prihliadnutím na zvyšovanie cien potravín navrhovaná úprava</t>
        </r>
      </text>
    </comment>
    <comment ref="G90" authorId="0" shapeId="0" xr:uid="{5C675B84-F40D-45EA-A32A-5BC55F39C84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podhodnotená položka, nakoľko v minulom roku sa jazdilo minimálne</t>
        </r>
      </text>
    </comment>
    <comment ref="G101" authorId="0" shapeId="0" xr:uid="{6AA7030B-C716-4ED1-8A6F-F01EDE662CA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čerpanie v tejto podpoložke je na 88,74 %, úprava je nevyhnutná vzhľadom na update.</t>
        </r>
      </text>
    </comment>
    <comment ref="G103" authorId="0" shapeId="0" xr:uid="{070D3466-09E0-4CC1-9319-69BD3045F28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zakúpenie dochádzkového systému, mesačné platby za jeho  prenájom </t>
        </r>
      </text>
    </comment>
    <comment ref="G106" authorId="0" shapeId="0" xr:uid="{7C5624A1-B3D5-4872-BA0C-77094B8D5A3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navýšenie z dôvodu zverejňovaní platenej inzercie ako aj podhodnotený schválený rozpočet</t>
        </r>
      </text>
    </comment>
    <comment ref="G107" authorId="0" shapeId="0" xr:uid="{1F5C2DCD-371E-4BFF-8D43-C4622A27E38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čerpanie v tejto podpoložke je 81,35 %, ide o služby -dodávateľský spôsob
zvýšené výdavky boli na vlajkovú výzdobu, výrobu kľúčov, renovácie tonerov,revízie, kontroly zariadení a pod.</t>
        </r>
      </text>
    </comment>
    <comment ref="G108" authorId="0" shapeId="0" xr:uid="{68BA4E12-FDC9-4669-B038-959060804DA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komerčné , právne, audítorske, poradensko-konzultačné služby, čerpanie je 67,48 %. Do konca roka je rozpočet nepostačujúci</t>
        </r>
      </text>
    </comment>
    <comment ref="H108" authorId="0" shapeId="0" xr:uid="{51F8BDED-4901-43F9-8B75-9353F68FBFC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pre zabezpečenie financovania energetického auditu</t>
        </r>
      </text>
    </comment>
    <comment ref="G111" authorId="0" shapeId="0" xr:uid="{2E358311-A033-483F-B10B-CD0DE92B32F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780 eur bude použitých na úhradu energetického auditu, 2000 bude použitých na spracovanie projektov</t>
        </r>
      </text>
    </comment>
    <comment ref="G113" authorId="0" shapeId="0" xr:uid="{585BBE64-53A2-4702-98A9-44AA022BD96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pôvodný nápočet bol pre 20 zamestnancov pri hodnote 3,80 eur za stravný lístok, s doplatkom 2,10 s rozpočtu. Dnešný stav zamestnancov je 30. Zo zákona dochádza k zvýšeniu stravného. Príspevok úradu bude 2,20 pri počte zamestnancov 30. Nrvyhnutná úprava rozpočtu o 7 000 eur</t>
        </r>
      </text>
    </comment>
    <comment ref="G115" authorId="0" shapeId="0" xr:uid="{77470B26-C7C5-4AE6-B82C-D7460A15DC9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 podnet organizačného odboru úprava rozpočtu o refundácie mzdy pre poslancov</t>
        </r>
      </text>
    </comment>
    <comment ref="H123" authorId="0" shapeId="0" xr:uid="{56181349-EF7D-4E50-A887-2F334172E57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uvažovalo sa s vyplatením odstupného pre viacerých zamestnancov, ukončenie PP bolo nakoniec riešené formou odmeny a nie odstupného. Z uvedeného dôvodu je návrh na vrátenie tejto sumy späť do odmien</t>
        </r>
      </text>
    </comment>
    <comment ref="G124" authorId="0" shapeId="0" xr:uid="{1EDA29E9-95FC-49B5-8928-CC031A8E4EA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vysoké čerpanie z dôvodov mimoriadnej epidémie v mesiacoch január až február, potrebné doplniť rozpočet do konca roka</t>
        </r>
      </text>
    </comment>
    <comment ref="G159" authorId="0" shapeId="0" xr:uid="{A9D77E05-E9E2-42BB-B0C9-A1BB6A18D69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nárastu zamestnancov o 10 je nutné zabezpečenie materiálu pre údržbu budov v správe MČ KVP</t>
        </r>
      </text>
    </comment>
    <comment ref="G176" authorId="0" shapeId="0" xr:uid="{F475FFC5-A5C6-4BC9-8D88-54CBDEB9F3A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vzhľadom na zlý stav striech na OC IV. I na Bauerovej ul., na zlý stav svetlíkov a na nevyhnutnosť výmeny okien na OC IV., aby sa neriešili jednotlivé opravy po častiach, ale vcelku, je nevyhnutná uvedená úprava rozpočtui</t>
        </r>
      </text>
    </comment>
    <comment ref="H187" authorId="0" shapeId="0" xr:uid="{2A032437-6522-4339-AFFB-C2492696B14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skutočných vratiek.</t>
        </r>
      </text>
    </comment>
    <comment ref="G230" authorId="0" shapeId="0" xr:uid="{E5017E0C-A4B8-4F66-A57F-45799D767F5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zakúpenie nových značiek - zvislé dopravné značenie, posypová soľ</t>
        </r>
      </text>
    </comment>
    <comment ref="G232" authorId="0" shapeId="0" xr:uid="{C32A7634-52ED-4A53-AB9B-D2E76A6BDEC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oprava odpadových nádob, elektrospotrebičov, čerpadiel,  a pod.</t>
        </r>
      </text>
    </comment>
    <comment ref="G233" authorId="0" shapeId="0" xr:uid="{2290374E-534F-4C6B-80E7-54177BAB4F7E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 zabezpečenie úpravy ciest, najmä výtlkov po zime je nevyhnutná táto úprava rozpočtu
</t>
        </r>
      </text>
    </comment>
    <comment ref="G239" authorId="0" shapeId="0" xr:uid="{F5438619-AF13-4DB1-9798-05AD2447794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odvoz odpadu naviac - veľkokapacitné kontajnery</t>
        </r>
      </text>
    </comment>
    <comment ref="G242" authorId="0" shapeId="0" xr:uid="{0FF72B46-A72D-491C-946F-F4B059B84AB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čistenie vpustov, osadenie kalových košov v čo najväčšom počte</t>
        </r>
      </text>
    </comment>
    <comment ref="H269" authorId="0" shapeId="0" xr:uid="{C6897AD6-E269-49FF-945C-CE8D1DECC71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ukončenia projektu a z dôvodu nižšieho počtu pracovníkov, s ktorými sa v projekte uvažovalo</t>
        </r>
      </text>
    </comment>
    <comment ref="H302" authorId="0" shapeId="0" xr:uid="{F7A0CF99-342C-4B6D-927E-126CC52FD10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ÚPSVaR pre tento rok už nemá finančné prostriedky na tento projekt, financie sú presunuté na projekt podľa § 50 j</t>
        </r>
      </text>
    </comment>
    <comment ref="G334" authorId="0" shapeId="0" xr:uid="{FD596544-C44C-46FA-A4EE-67540D9796D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projekt § 50 j Absolonová, Molnár</t>
        </r>
      </text>
    </comment>
    <comment ref="G358" authorId="0" shapeId="0" xr:uid="{310976A9-927B-4F31-9542-F66F0A6BEC1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385" authorId="0" shapeId="0" xr:uid="{B0F36BEF-7F6C-45C9-BC09-3C594698F33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385" authorId="0" shapeId="0" xr:uid="{7BE3852E-9486-48C9-9C89-DF380A7E07B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14" authorId="0" shapeId="0" xr:uid="{72217029-D9A1-44E7-9B58-D58B1358818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414" authorId="0" shapeId="0" xr:uid="{D1A67DA9-BB10-4684-8EC9-9E12A43EE2F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43" authorId="0" shapeId="0" xr:uid="{ED655557-755B-4CE1-8E12-3C265D562C0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443" authorId="0" shapeId="0" xr:uid="{B853AD7F-9D60-4B95-8B0D-6EFD62861A5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75" authorId="0" shapeId="0" xr:uid="{6E150D23-C906-4506-865F-61D39049728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sprevádzkovania fontány - vodné, stočné</t>
        </r>
      </text>
    </comment>
    <comment ref="G478" authorId="0" shapeId="0" xr:uid="{8C0C3987-3A66-4510-BC9D-846ECF4016C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zabezpečenie materiálu na opravu lavičiek, výsadba kríkov</t>
        </r>
      </text>
    </comment>
    <comment ref="G483" authorId="0" shapeId="0" xr:uid="{481D171B-1AA1-4601-928A-7966452859F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na kosby</t>
        </r>
      </text>
    </comment>
    <comment ref="G485" authorId="0" shapeId="0" xr:uid="{761E6500-DE6A-46C2-974C-8A13A430C86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prenájom objektov na kamerový systém - z dôvodu úspešonosti v projekte narastie aj počet objektov</t>
        </r>
      </text>
    </comment>
    <comment ref="G486" authorId="0" shapeId="0" xr:uid="{811BD489-0BA8-4880-960B-86CCE6E9200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preájom optického vlákna bol doposiaľ pre 2 kamery, v zmysle úspešného projektu pribudnú ďalšie 
</t>
        </r>
      </text>
    </comment>
    <comment ref="G489" authorId="0" shapeId="0" xr:uid="{59B6B025-7428-4B88-B972-3E3A3340DB8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zabezpečenie ročnej údržby detských ihrísk, v pôvodnom rozpočte podhodnotená podpoložka, patrí tu aj montáž a demontáž vianočnej výzdoby</t>
        </r>
      </text>
    </comment>
    <comment ref="G504" authorId="0" shapeId="0" xr:uid="{FD3B23FE-5317-48C8-BBF6-9E0254EC6DA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rozširovania aktivít, potrebná aj úprava rozpočtu</t>
        </r>
      </text>
    </comment>
    <comment ref="G532" authorId="0" shapeId="0" xr:uid="{D7E196C8-354D-408A-8651-2428132F6B8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akcií, potrebná úprava rozpočtu</t>
        </r>
      </text>
    </comment>
    <comment ref="G541" authorId="0" shapeId="0" xr:uid="{AFD3D674-D3B8-4B5F-BF02-FF6D88EAC45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výšky odmien pre pani upratovačku Bakytovú</t>
        </r>
      </text>
    </comment>
    <comment ref="G542" authorId="0" shapeId="0" xr:uid="{11DD2ECA-BC58-41DA-AD69-568FD8994A0E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dopočítanie odvodov k zvýšenej odmene</t>
        </r>
      </text>
    </comment>
    <comment ref="G578" authorId="0" shapeId="0" xr:uid="{6F98ECEF-B852-41E6-9C7B-9F9328DD4C0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nárastu cien za školenia, kurzy a semináre, nevyhnutná úprava rozpočtu</t>
        </r>
      </text>
    </comment>
    <comment ref="H591" authorId="0" shapeId="0" xr:uid="{A0ED2A06-E021-4388-8316-5DB5467168C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finančných prostriedkov do konkurzu a súťaží</t>
        </r>
      </text>
    </comment>
    <comment ref="G603" authorId="0" shapeId="0" xr:uid="{41558F4F-F11F-40A7-84A6-55E5D100ECF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zvýšenia stravného pre dôchodcov</t>
        </r>
      </text>
    </comment>
  </commentList>
</comments>
</file>

<file path=xl/sharedStrings.xml><?xml version="1.0" encoding="utf-8"?>
<sst xmlns="http://schemas.openxmlformats.org/spreadsheetml/2006/main" count="822" uniqueCount="285">
  <si>
    <t>Mestská časť Košice-Sídlisko KVP, Trieda KVP č. 1, 040 23 Košice</t>
  </si>
  <si>
    <t>Operatívna evidencia rozpočtu na rok 2019 č. 11</t>
  </si>
  <si>
    <t>Mesiac: December 2019</t>
  </si>
  <si>
    <t xml:space="preserve">funkčná </t>
  </si>
  <si>
    <t>kód</t>
  </si>
  <si>
    <t>upravený</t>
  </si>
  <si>
    <t>úprava</t>
  </si>
  <si>
    <t>klasifikácia</t>
  </si>
  <si>
    <t>položka</t>
  </si>
  <si>
    <t xml:space="preserve">podpoložka </t>
  </si>
  <si>
    <t>zdroja</t>
  </si>
  <si>
    <t>text</t>
  </si>
  <si>
    <t>rozpočet</t>
  </si>
  <si>
    <t>+</t>
  </si>
  <si>
    <t>-</t>
  </si>
  <si>
    <t xml:space="preserve">po V. zmene </t>
  </si>
  <si>
    <t>po operat. úpr.</t>
  </si>
  <si>
    <t>rozpočtu</t>
  </si>
  <si>
    <t>Príjmy</t>
  </si>
  <si>
    <t>Výnos dane z príjmov</t>
  </si>
  <si>
    <t>Podielová daň za psa</t>
  </si>
  <si>
    <t>Príjmy z prenajatých pozemkov</t>
  </si>
  <si>
    <t>Príjmy z prenajatých budov, priestorov ...</t>
  </si>
  <si>
    <t>Poplatky trhové</t>
  </si>
  <si>
    <t>Z prenajatých budov</t>
  </si>
  <si>
    <t>Správne poplatky</t>
  </si>
  <si>
    <t>Administratívne poplatky - ostatné</t>
  </si>
  <si>
    <t>Výherné hracie automaty</t>
  </si>
  <si>
    <t>Pokuty, penále</t>
  </si>
  <si>
    <t>Náhodný predaj služieb - reklama v KVaPke, známky pre psov</t>
  </si>
  <si>
    <t>Za prebytočný hnuteľný majetok</t>
  </si>
  <si>
    <t>Príjmy z predaja kapitálových aktív - majetku</t>
  </si>
  <si>
    <t>Kapitálový príjem - z pozemkov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</si>
  <si>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</si>
  <si>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</si>
  <si>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</si>
  <si>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</si>
  <si>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</si>
  <si>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</si>
  <si>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</si>
  <si>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72a</t>
  </si>
  <si>
    <t>Granty</t>
  </si>
  <si>
    <t>§ 54 pre 6 zamestnancov, koniec 15.04.2019</t>
  </si>
  <si>
    <t>§ 54 pre 12 zamestnancov, nový projekt</t>
  </si>
  <si>
    <t>§ 50j pre 2 zamestnancov, nový projekt od 01.04.2019</t>
  </si>
  <si>
    <t>§ 50j pre 4 zamestnancov, nový projekt od 01.07.2019 (zmena na 2 zamestnancov)</t>
  </si>
  <si>
    <t>§ 52 pre 4 zamestnancov</t>
  </si>
  <si>
    <t>§ 50j pre 6 zamestnancov, nový projekt od 01.09.2019</t>
  </si>
  <si>
    <t>§ 50j pre 3 zamestnancov, nový projekt od 01.10.2019</t>
  </si>
  <si>
    <t>§ 50j pre 5 zamestnancov, nový projekt od 01.11.2019</t>
  </si>
  <si>
    <t xml:space="preserve">Príjmy na financovanie volieb </t>
  </si>
  <si>
    <t>11H</t>
  </si>
  <si>
    <t>Z rozpočtu mesta na stravovanie dôchodcov        (5 740,- € a na projekty 49 000,- €)</t>
  </si>
  <si>
    <t>11H, 46</t>
  </si>
  <si>
    <t>Z rozpočtu mesta na krytie havarijného stavu z rozpočtu mesta</t>
  </si>
  <si>
    <t>72c</t>
  </si>
  <si>
    <t>Transfer v rámci verejnej správy - VÚC</t>
  </si>
  <si>
    <t>REGOB</t>
  </si>
  <si>
    <t>Príjmy celkom:</t>
  </si>
  <si>
    <t>Výdavky - bežné celkom:</t>
  </si>
  <si>
    <t>01.1.1</t>
  </si>
  <si>
    <t>41/111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</si>
  <si>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</si>
  <si>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</si>
  <si>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</si>
  <si>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</si>
  <si>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</si>
  <si>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</si>
  <si>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</si>
  <si>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</si>
  <si>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</si>
  <si>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</si>
  <si>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</si>
  <si>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</si>
  <si>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</si>
  <si>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</si>
  <si>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</si>
  <si>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</si>
  <si>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ďalšie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</si>
  <si>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</si>
  <si>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</si>
  <si>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</si>
  <si>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</si>
  <si>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</si>
  <si>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</si>
  <si>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</si>
  <si>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</si>
  <si>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</si>
  <si>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Interiérové vybavenie</t>
  </si>
  <si>
    <t>Výpočtová technika</t>
  </si>
  <si>
    <t>Prevádzkové stroje, prístroje ...</t>
  </si>
  <si>
    <t>Všeobecný materiál</t>
  </si>
  <si>
    <t>Špeciálny materiál</t>
  </si>
  <si>
    <t>Knihy, časopisy, noviny ...</t>
  </si>
  <si>
    <t>Pracovné odevy, obuv a pracovné pomôcky</t>
  </si>
  <si>
    <t>Potraviny</t>
  </si>
  <si>
    <t>Softvér</t>
  </si>
  <si>
    <t>Reprezentačné</t>
  </si>
  <si>
    <t>Dopravné</t>
  </si>
  <si>
    <t>Palivo, mazivá, oleje, špeciálne kvapaliny</t>
  </si>
  <si>
    <t>Servis, údržba, opravy a výdavky s tým spojené</t>
  </si>
  <si>
    <t>Poistenie</t>
  </si>
  <si>
    <t>Nájom dopravných prostriedkov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</si>
  <si>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</si>
  <si>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</si>
  <si>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</si>
  <si>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</si>
  <si>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</si>
  <si>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</t>
  </si>
  <si>
    <t>budov, objektov a ich častí</t>
  </si>
  <si>
    <t>softvéru</t>
  </si>
  <si>
    <t>Nájomné za nájom</t>
  </si>
  <si>
    <t>komunikačnej infraštruktúry</t>
  </si>
  <si>
    <t>Služby</t>
  </si>
  <si>
    <t>Propagácia, reklama, inzercia</t>
  </si>
  <si>
    <t>Všeobecné služby</t>
  </si>
  <si>
    <t>Špeciálne služby</t>
  </si>
  <si>
    <t>Náhrady</t>
  </si>
  <si>
    <t>Náhrada mzdy a platu</t>
  </si>
  <si>
    <t>Štúdie, expertízy, posudky</t>
  </si>
  <si>
    <t>Poplatky a odvody</t>
  </si>
  <si>
    <t>Stravovanie</t>
  </si>
  <si>
    <t>Prídel do sociálneho fondu</t>
  </si>
  <si>
    <t>Refundácie</t>
  </si>
  <si>
    <t>Odmeny a príspevky</t>
  </si>
  <si>
    <t>Odmeny zamestnancov mimo pracovného pomeru</t>
  </si>
  <si>
    <t>Pokuty a penále</t>
  </si>
  <si>
    <t>Dane</t>
  </si>
  <si>
    <t>Služby v oblasti informačno-komunikačných technológií</t>
  </si>
  <si>
    <t>Transfery jednotlivcom a neziskovým právnickým osobám</t>
  </si>
  <si>
    <t>na členské príspevky</t>
  </si>
  <si>
    <t xml:space="preserve">na odstupné </t>
  </si>
  <si>
    <t>na nemocenské dávky</t>
  </si>
  <si>
    <t>01.1.2</t>
  </si>
  <si>
    <t>Finančné a rozpočtové záležitosti</t>
  </si>
  <si>
    <t xml:space="preserve">Služby </t>
  </si>
  <si>
    <t>01.3.3</t>
  </si>
  <si>
    <t>Iné všeobecné služby (výdavky súvisiace so správou majetku zvereného mestom Košice do správy)</t>
  </si>
  <si>
    <t xml:space="preserve"> Nájom dopravných prostriedkov</t>
  </si>
  <si>
    <t>Poistné</t>
  </si>
  <si>
    <t>Vrátenie príjmov z minulých rokov</t>
  </si>
  <si>
    <t>01.6.0</t>
  </si>
  <si>
    <t>Výdavky na zabezpečenie volieb</t>
  </si>
  <si>
    <t>A. 614</t>
  </si>
  <si>
    <t>B.621</t>
  </si>
  <si>
    <t>B.623</t>
  </si>
  <si>
    <t>B. 625001</t>
  </si>
  <si>
    <t>B. 625002</t>
  </si>
  <si>
    <t>B. 625003</t>
  </si>
  <si>
    <t>B. 625004</t>
  </si>
  <si>
    <t>B. 625005</t>
  </si>
  <si>
    <t>B. 625007</t>
  </si>
  <si>
    <t>C.631001</t>
  </si>
  <si>
    <t>D. 632001</t>
  </si>
  <si>
    <t>D. 632002</t>
  </si>
  <si>
    <t>E. 632003</t>
  </si>
  <si>
    <t>F. 632005</t>
  </si>
  <si>
    <t>G. 633006</t>
  </si>
  <si>
    <t>H. 633006</t>
  </si>
  <si>
    <t>Vlajka a štátny znak</t>
  </si>
  <si>
    <t>I. 633016</t>
  </si>
  <si>
    <t>J. 634001</t>
  </si>
  <si>
    <t>N. 637004</t>
  </si>
  <si>
    <t>O. 637007</t>
  </si>
  <si>
    <t>Cestovné náhrady (iným, nie vlastným zam.)</t>
  </si>
  <si>
    <t>R. 637014</t>
  </si>
  <si>
    <t>S. 637026</t>
  </si>
  <si>
    <t>Odmeny členov VK a zapisovateliek</t>
  </si>
  <si>
    <t>T. 637027</t>
  </si>
  <si>
    <t>U. 637027</t>
  </si>
  <si>
    <t>Odmeny za doručenie oznámení</t>
  </si>
  <si>
    <t>V. 637027</t>
  </si>
  <si>
    <t>Odmeny za doručenie zoznamu kandidátov</t>
  </si>
  <si>
    <t>04.5.1</t>
  </si>
  <si>
    <t>Cestná doprava /tovary a ďalšie služby celkom</t>
  </si>
  <si>
    <t>Všeobecný materiál (značky)</t>
  </si>
  <si>
    <t>11H,41</t>
  </si>
  <si>
    <t>05.1.0</t>
  </si>
  <si>
    <t>41,11H</t>
  </si>
  <si>
    <t>Nakladanie s odpadmi /tovary a ďalšie služby celkom</t>
  </si>
  <si>
    <t>05.2.0</t>
  </si>
  <si>
    <t>Nakladanie s odpadovými vodami /tovary a ďalšie služby celkom</t>
  </si>
  <si>
    <t>05.3.0</t>
  </si>
  <si>
    <t xml:space="preserve">Znižovanie znečisťovania /tovary a ďalšie služby celkom </t>
  </si>
  <si>
    <t>05.6.0</t>
  </si>
  <si>
    <t>Ochrana životného prostredia inde neklasifikovaná /tovary a ďalšie služby celkom</t>
  </si>
  <si>
    <t>06.2.0</t>
  </si>
  <si>
    <t>3AC1,2,3AL1, 41</t>
  </si>
  <si>
    <t xml:space="preserve">Rozvoj obcí </t>
  </si>
  <si>
    <t>Výdavky súvisiace so zamestnávaním UoZ</t>
  </si>
  <si>
    <t>Výdavky súvisiace so zamestnávaním UoZ § 52/tovary a ďalšie služby celkom</t>
  </si>
  <si>
    <t>3AC1,2</t>
  </si>
  <si>
    <t>Palivá ako zdroj energie</t>
  </si>
  <si>
    <t>Údržba prevádzkových strojov, prístrojov ...</t>
  </si>
  <si>
    <t xml:space="preserve">Poistné </t>
  </si>
  <si>
    <t>Výdavky súvisiace so zamestnávaním UoZ § 54, Národný projekt "Praxou k zamestnaniu" - prebiehajúci NP</t>
  </si>
  <si>
    <t>3AC1,2, AL1</t>
  </si>
  <si>
    <t>41/12</t>
  </si>
  <si>
    <t>stravovanie</t>
  </si>
  <si>
    <t>Výdavky súvisiace so zamestnávaním UoZ § 54, Národný projekt "Praxou k zamestnaniu" - NP od 1.3.2019</t>
  </si>
  <si>
    <t xml:space="preserve">Výdavky súvisiace so zamestnávaním UoZ § 50 j/24 od 1.4.2019 </t>
  </si>
  <si>
    <t xml:space="preserve">41,3AC1, 111 </t>
  </si>
  <si>
    <t>3AC1, 111</t>
  </si>
  <si>
    <t xml:space="preserve">Prídel do sociálneho fondu </t>
  </si>
  <si>
    <t>Výdavky súvisiace so zamestnávaním UoZ § 50 j od 1.7.2019 (60)</t>
  </si>
  <si>
    <t>41, 3AC1, 111</t>
  </si>
  <si>
    <t>Poistné do ostatných ZP</t>
  </si>
  <si>
    <t>Transfery jednotlivcom a nez.org.</t>
  </si>
  <si>
    <t xml:space="preserve">na ND </t>
  </si>
  <si>
    <r>
      <t xml:space="preserve">Výdavky súvisiace so zamestnávaním UoZ § 50 j od </t>
    </r>
    <r>
      <rPr>
        <sz val="12"/>
        <color rgb="FFFF0000"/>
        <rFont val="Times New Roman"/>
        <family val="1"/>
        <charset val="238"/>
      </rPr>
      <t xml:space="preserve">1.9.2019 </t>
    </r>
    <r>
      <rPr>
        <b/>
        <sz val="12"/>
        <color theme="1"/>
        <rFont val="Times New Roman"/>
        <family val="1"/>
        <charset val="238"/>
      </rPr>
      <t>(71)</t>
    </r>
  </si>
  <si>
    <t>Poistenie do ostatných zdravotných poisťovní</t>
  </si>
  <si>
    <t>Tovary a ďalšie služby spolu</t>
  </si>
  <si>
    <t>Ochranné pracovné odevy a pomôcky</t>
  </si>
  <si>
    <t>Školenia, kurzy</t>
  </si>
  <si>
    <r>
      <t xml:space="preserve">Výdavky súvisiace so zamestnávaním UoZ § 50 j od </t>
    </r>
    <r>
      <rPr>
        <b/>
        <sz val="12"/>
        <color rgb="FFFF0000"/>
        <rFont val="Times New Roman"/>
        <family val="1"/>
        <charset val="238"/>
      </rPr>
      <t xml:space="preserve">1.10.2019 </t>
    </r>
    <r>
      <rPr>
        <b/>
        <sz val="12"/>
        <color theme="1"/>
        <rFont val="Times New Roman"/>
        <family val="1"/>
        <charset val="238"/>
      </rPr>
      <t xml:space="preserve"> (81)</t>
    </r>
  </si>
  <si>
    <r>
      <t xml:space="preserve">Výdavky súvisiace so zamestnávaním UoZ § 50 j od </t>
    </r>
    <r>
      <rPr>
        <b/>
        <sz val="12"/>
        <color rgb="FFFF0000"/>
        <rFont val="Times New Roman"/>
        <family val="1"/>
        <charset val="238"/>
      </rPr>
      <t>1.11.2019</t>
    </r>
    <r>
      <rPr>
        <b/>
        <sz val="12"/>
        <color theme="1"/>
        <rFont val="Times New Roman"/>
        <family val="1"/>
        <charset val="238"/>
      </rPr>
      <t xml:space="preserve"> (87)</t>
    </r>
  </si>
  <si>
    <t>41, 11H</t>
  </si>
  <si>
    <t>Výdavky súvisiace s rozvojom obcí</t>
  </si>
  <si>
    <t>Nákup prístrojov a náradia</t>
  </si>
  <si>
    <t>72A</t>
  </si>
  <si>
    <t>Revitalizácia kvetináčov - nákup materiálu</t>
  </si>
  <si>
    <t>Konkurzy a súťaže (architektonická súťaž)</t>
  </si>
  <si>
    <t>08.1.0</t>
  </si>
  <si>
    <t>Rekreačné a športové služby</t>
  </si>
  <si>
    <t>Športové podujatia</t>
  </si>
  <si>
    <t>Konkurzy a súťaže</t>
  </si>
  <si>
    <t>Mobilná ľadová plocha</t>
  </si>
  <si>
    <t>štúdie, expertízy, posudky</t>
  </si>
  <si>
    <t>Športové ihriská</t>
  </si>
  <si>
    <t>08.2.0/A</t>
  </si>
  <si>
    <t>Kultúrne služby (kultúrne podujatia)</t>
  </si>
  <si>
    <t>Prevádzkové stroje, prístroje, zariadenia</t>
  </si>
  <si>
    <t>Konkurzy a súťaže - dary</t>
  </si>
  <si>
    <t>Konkurzy a súťaže - VÚC</t>
  </si>
  <si>
    <t>08.2.0/B</t>
  </si>
  <si>
    <t>Kultúrne služby (klubové a špeciálne kultúrne zariadenia)</t>
  </si>
  <si>
    <t>budov, objektov a ich častí (Denné centrum)</t>
  </si>
  <si>
    <t>08.3.0</t>
  </si>
  <si>
    <t>Vysielacie a vydavateľské služby</t>
  </si>
  <si>
    <t>09.5.0</t>
  </si>
  <si>
    <t>Vzdelávanie nedefinované podľa úrovne</t>
  </si>
  <si>
    <t>školenia, kurzy, semináre ...</t>
  </si>
  <si>
    <t>10.2.0/A</t>
  </si>
  <si>
    <t>Staroba (zariadenie sociálnych služieb)</t>
  </si>
  <si>
    <t>Nájom za nájom budov, objektov a ich častí</t>
  </si>
  <si>
    <t>všobecné služby</t>
  </si>
  <si>
    <t>Služby (Senior dom)</t>
  </si>
  <si>
    <t>10.2.0/B</t>
  </si>
  <si>
    <t>Staroba (ďalšie sociálne služby)</t>
  </si>
  <si>
    <t>jednotlivcovi</t>
  </si>
  <si>
    <t>10.7.0</t>
  </si>
  <si>
    <t>Sociálna pomoc občanom v hmotnej a sociálnej núdzi</t>
  </si>
  <si>
    <t>na dávku v hmotnej núdzi a príspevky k dávke</t>
  </si>
  <si>
    <t>Výdavky - kapitálové celkom:</t>
  </si>
  <si>
    <t>Výkonné a zákonodarné orgány</t>
  </si>
  <si>
    <t>Nákup strojov, prístrojov, zariadení, techniky..</t>
  </si>
  <si>
    <t>Nákup klimatizácie pre budovu Miestneho úradu</t>
  </si>
  <si>
    <t>Realizácia stavieb a ich technického zhodnotenia</t>
  </si>
  <si>
    <t>Rekonštrukcia a modernizácia</t>
  </si>
  <si>
    <t>Výpočtovej techniky</t>
  </si>
  <si>
    <t>Iné všeobecné služby</t>
  </si>
  <si>
    <t>04.4.3</t>
  </si>
  <si>
    <t>Výstavba</t>
  </si>
  <si>
    <t>Prípravná a projektová dokumentácia</t>
  </si>
  <si>
    <t>Cestná doprava</t>
  </si>
  <si>
    <t>Nákup dopravných prostriedkov</t>
  </si>
  <si>
    <t>Realizácia nových stavieb</t>
  </si>
  <si>
    <t>Bezpečnosť pri školách</t>
  </si>
  <si>
    <t>Rekonštrukcia a modernizácia - kom. Wuppertál.</t>
  </si>
  <si>
    <t>Znižovanie znečisťovania</t>
  </si>
  <si>
    <t xml:space="preserve">Nákup strojov, prístrojov, zariadení, techniky a náradia </t>
  </si>
  <si>
    <t>Nákup špeciálnych strojov, prístrojov, techniky, náradia a materiálu</t>
  </si>
  <si>
    <t>Rozvoj obcí</t>
  </si>
  <si>
    <t>Nabíjacia stanica</t>
  </si>
  <si>
    <t>PD, hydrogeologický prieskum a zameranie prameňa</t>
  </si>
  <si>
    <t>Rekonštrukcia a modernizácia špeciálnych strojov, prístrojov, zariadení, techniky a náradia</t>
  </si>
  <si>
    <t>Kultúrne služby/Klubové a špeciálne kult. zar.</t>
  </si>
  <si>
    <t>Nákup strojov, prístrojov, zariadení, techn. a nár.</t>
  </si>
  <si>
    <t>Nákup klimatizácie pre DC</t>
  </si>
  <si>
    <t>Finančné operácie (príjmové)</t>
  </si>
  <si>
    <t>Prevod prostriedkov z peňažných fondov</t>
  </si>
  <si>
    <t>Finančné operácie (výdavkové)</t>
  </si>
  <si>
    <t>Účasť na majetku v tuzemsku (vklad do Podniku služieb KVP s.r.o.)</t>
  </si>
  <si>
    <t>V Košiciach, 31.12.2019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</si>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</sst>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theme="1"/>
      <name val="Times New Roman"/>
      <family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1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49" fontId="4" fillId="2" borderId="3" xfId="0" applyNumberFormat="1" applyFont="1" applyFill="1" applyBorder="1"/>
    <xf numFmtId="0" fontId="4" fillId="2" borderId="5" xfId="0" applyFont="1" applyFill="1" applyBorder="1"/>
    <xf numFmtId="49" fontId="4" fillId="2" borderId="5" xfId="0" applyNumberFormat="1" applyFont="1" applyFill="1" applyBorder="1"/>
    <xf numFmtId="0" fontId="4" fillId="0" borderId="6" xfId="0" applyFont="1" applyBorder="1"/>
    <xf numFmtId="0" fontId="5" fillId="0" borderId="6" xfId="0" applyFont="1" applyBorder="1"/>
    <xf numFmtId="0" fontId="4" fillId="0" borderId="7" xfId="0" applyFont="1" applyBorder="1"/>
    <xf numFmtId="3" fontId="4" fillId="0" borderId="7" xfId="0" applyNumberFormat="1" applyFont="1" applyBorder="1"/>
    <xf numFmtId="0" fontId="0" fillId="0" borderId="7" xfId="0" applyBorder="1"/>
    <xf numFmtId="3" fontId="0" fillId="0" borderId="7" xfId="0" applyNumberFormat="1" applyBorder="1"/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right"/>
    </xf>
    <xf numFmtId="2" fontId="0" fillId="0" borderId="0" xfId="0" applyNumberFormat="1"/>
    <xf numFmtId="0" fontId="4" fillId="3" borderId="7" xfId="0" applyFont="1" applyFill="1" applyBorder="1"/>
    <xf numFmtId="0" fontId="5" fillId="3" borderId="7" xfId="0" applyFont="1" applyFill="1" applyBorder="1"/>
    <xf numFmtId="3" fontId="6" fillId="3" borderId="7" xfId="0" applyNumberFormat="1" applyFont="1" applyFill="1" applyBorder="1"/>
    <xf numFmtId="3" fontId="0" fillId="0" borderId="0" xfId="0" applyNumberFormat="1"/>
    <xf numFmtId="49" fontId="4" fillId="4" borderId="7" xfId="0" applyNumberFormat="1" applyFont="1" applyFill="1" applyBorder="1"/>
    <xf numFmtId="0" fontId="4" fillId="4" borderId="7" xfId="0" applyFont="1" applyFill="1" applyBorder="1"/>
    <xf numFmtId="0" fontId="5" fillId="4" borderId="7" xfId="0" applyFont="1" applyFill="1" applyBorder="1"/>
    <xf numFmtId="3" fontId="5" fillId="4" borderId="7" xfId="0" applyNumberFormat="1" applyFont="1" applyFill="1" applyBorder="1"/>
    <xf numFmtId="3" fontId="5" fillId="5" borderId="8" xfId="0" applyNumberFormat="1" applyFont="1" applyFill="1" applyBorder="1"/>
    <xf numFmtId="0" fontId="5" fillId="0" borderId="7" xfId="0" applyFont="1" applyBorder="1"/>
    <xf numFmtId="3" fontId="5" fillId="0" borderId="7" xfId="0" applyNumberFormat="1" applyFont="1" applyBorder="1"/>
    <xf numFmtId="0" fontId="5" fillId="0" borderId="7" xfId="0" applyFont="1" applyBorder="1" applyAlignment="1">
      <alignment wrapText="1"/>
    </xf>
    <xf numFmtId="0" fontId="1" fillId="0" borderId="7" xfId="0" applyFont="1" applyBorder="1"/>
    <xf numFmtId="49" fontId="5" fillId="4" borderId="7" xfId="0" applyNumberFormat="1" applyFont="1" applyFill="1" applyBorder="1"/>
    <xf numFmtId="0" fontId="1" fillId="4" borderId="7" xfId="0" applyFont="1" applyFill="1" applyBorder="1"/>
    <xf numFmtId="0" fontId="7" fillId="0" borderId="7" xfId="0" applyFont="1" applyBorder="1"/>
    <xf numFmtId="0" fontId="8" fillId="0" borderId="7" xfId="0" applyFont="1" applyBorder="1"/>
    <xf numFmtId="0" fontId="7" fillId="4" borderId="7" xfId="0" applyFont="1" applyFill="1" applyBorder="1"/>
    <xf numFmtId="0" fontId="5" fillId="4" borderId="7" xfId="0" applyFont="1" applyFill="1" applyBorder="1" applyAlignment="1">
      <alignment wrapText="1"/>
    </xf>
    <xf numFmtId="0" fontId="0" fillId="4" borderId="7" xfId="0" applyFill="1" applyBorder="1"/>
    <xf numFmtId="0" fontId="9" fillId="0" borderId="7" xfId="0" applyFont="1" applyBorder="1"/>
    <xf numFmtId="0" fontId="10" fillId="0" borderId="7" xfId="0" applyFont="1" applyBorder="1"/>
    <xf numFmtId="0" fontId="10" fillId="0" borderId="0" xfId="0" applyFont="1"/>
    <xf numFmtId="3" fontId="9" fillId="0" borderId="7" xfId="0" applyNumberFormat="1" applyFont="1" applyBorder="1"/>
    <xf numFmtId="3" fontId="11" fillId="0" borderId="7" xfId="0" applyNumberFormat="1" applyFont="1" applyBorder="1"/>
    <xf numFmtId="49" fontId="3" fillId="4" borderId="7" xfId="0" applyNumberFormat="1" applyFont="1" applyFill="1" applyBorder="1"/>
    <xf numFmtId="49" fontId="5" fillId="6" borderId="7" xfId="0" applyNumberFormat="1" applyFont="1" applyFill="1" applyBorder="1"/>
    <xf numFmtId="0" fontId="4" fillId="6" borderId="7" xfId="0" applyFont="1" applyFill="1" applyBorder="1"/>
    <xf numFmtId="0" fontId="5" fillId="6" borderId="7" xfId="0" applyFont="1" applyFill="1" applyBorder="1" applyAlignment="1">
      <alignment wrapText="1"/>
    </xf>
    <xf numFmtId="3" fontId="5" fillId="6" borderId="7" xfId="0" applyNumberFormat="1" applyFont="1" applyFill="1" applyBorder="1"/>
    <xf numFmtId="3" fontId="4" fillId="6" borderId="7" xfId="0" applyNumberFormat="1" applyFont="1" applyFill="1" applyBorder="1"/>
    <xf numFmtId="0" fontId="4" fillId="6" borderId="7" xfId="0" applyFont="1" applyFill="1" applyBorder="1" applyAlignment="1">
      <alignment wrapText="1"/>
    </xf>
    <xf numFmtId="0" fontId="12" fillId="0" borderId="7" xfId="0" applyFont="1" applyBorder="1" applyAlignment="1">
      <alignment wrapText="1"/>
    </xf>
    <xf numFmtId="0" fontId="13" fillId="0" borderId="7" xfId="0" applyFont="1" applyBorder="1" applyAlignment="1">
      <alignment wrapText="1"/>
    </xf>
    <xf numFmtId="3" fontId="5" fillId="0" borderId="0" xfId="0" applyNumberFormat="1" applyFont="1"/>
    <xf numFmtId="3" fontId="4" fillId="0" borderId="0" xfId="0" applyNumberFormat="1" applyFont="1"/>
    <xf numFmtId="3" fontId="9" fillId="0" borderId="0" xfId="0" applyNumberFormat="1" applyFont="1"/>
    <xf numFmtId="0" fontId="9" fillId="0" borderId="0" xfId="0" applyFont="1"/>
    <xf numFmtId="0" fontId="5" fillId="6" borderId="7" xfId="0" applyFont="1" applyFill="1" applyBorder="1"/>
    <xf numFmtId="3" fontId="15" fillId="0" borderId="7" xfId="0" applyNumberFormat="1" applyFont="1" applyBorder="1"/>
    <xf numFmtId="0" fontId="6" fillId="0" borderId="7" xfId="0" applyFont="1" applyBorder="1"/>
    <xf numFmtId="0" fontId="0" fillId="3" borderId="7" xfId="0" applyFill="1" applyBorder="1"/>
    <xf numFmtId="3" fontId="5" fillId="3" borderId="7" xfId="0" applyNumberFormat="1" applyFont="1" applyFill="1" applyBorder="1"/>
    <xf numFmtId="49" fontId="5" fillId="0" borderId="7" xfId="0" applyNumberFormat="1" applyFont="1" applyBorder="1"/>
    <xf numFmtId="0" fontId="4" fillId="3" borderId="7" xfId="0" applyFont="1" applyFill="1" applyBorder="1" applyAlignment="1">
      <alignment wrapText="1"/>
    </xf>
    <xf numFmtId="3" fontId="4" fillId="3" borderId="7" xfId="0" applyNumberFormat="1" applyFont="1" applyFill="1" applyBorder="1"/>
    <xf numFmtId="0" fontId="8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46547-48D9-4C40-B739-05995800C27E}">
  <sheetPr>
    <pageSetUpPr fitToPage="1"/>
  </sheetPr>
  <dimension ref="A1:P675"/>
  <sheetViews>
    <sheetView tabSelected="1" topLeftCell="A228" workbookViewId="0">
      <selection activeCell="K234" sqref="K234"/>
    </sheetView>
  </sheetViews>
  <sheetFormatPr defaultRowHeight="15" outlineLevelRow="1" x14ac:dyDescent="0.25"/>
  <cols>
    <col min="1" max="1" width="11.28515625" bestFit="1" customWidth="1"/>
    <col min="3" max="3" width="11.7109375" bestFit="1" customWidth="1"/>
    <col min="5" max="5" width="44.85546875" customWidth="1"/>
    <col min="6" max="6" width="13.5703125" bestFit="1" customWidth="1"/>
    <col min="7" max="8" width="9.85546875" bestFit="1" customWidth="1"/>
    <col min="9" max="9" width="13.5703125" customWidth="1"/>
    <col min="12" max="12" width="9.85546875" bestFit="1" customWidth="1"/>
  </cols>
  <sheetData>
    <row r="1" spans="1:13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4" spans="1:13" ht="18.75" x14ac:dyDescent="0.3">
      <c r="A4" s="67" t="s">
        <v>1</v>
      </c>
      <c r="B4" s="67"/>
      <c r="C4" s="67"/>
      <c r="D4" s="67"/>
      <c r="E4" s="67"/>
      <c r="F4" s="67"/>
      <c r="G4" s="67"/>
      <c r="H4" s="67"/>
      <c r="I4" s="67"/>
    </row>
    <row r="6" spans="1:13" ht="16.5" thickBot="1" x14ac:dyDescent="0.3">
      <c r="A6" s="1" t="s">
        <v>2</v>
      </c>
      <c r="B6" s="1"/>
      <c r="C6" s="1"/>
      <c r="D6" s="1"/>
      <c r="E6" s="1"/>
      <c r="F6" s="1"/>
      <c r="G6" s="1"/>
      <c r="H6" s="1"/>
      <c r="I6" s="1"/>
      <c r="M6" s="2"/>
    </row>
    <row r="7" spans="1:13" ht="15.75" x14ac:dyDescent="0.25">
      <c r="A7" s="3" t="s">
        <v>3</v>
      </c>
      <c r="B7" s="4"/>
      <c r="C7" s="4"/>
      <c r="D7" s="3" t="s">
        <v>4</v>
      </c>
      <c r="E7" s="4"/>
      <c r="F7" s="3" t="s">
        <v>5</v>
      </c>
      <c r="G7" s="3" t="s">
        <v>6</v>
      </c>
      <c r="H7" s="3" t="s">
        <v>6</v>
      </c>
      <c r="I7" s="3" t="s">
        <v>5</v>
      </c>
    </row>
    <row r="8" spans="1:13" ht="15.75" x14ac:dyDescent="0.25">
      <c r="A8" s="5" t="s">
        <v>7</v>
      </c>
      <c r="B8" s="6" t="s">
        <v>8</v>
      </c>
      <c r="C8" s="6" t="s">
        <v>9</v>
      </c>
      <c r="D8" s="5" t="s">
        <v>10</v>
      </c>
      <c r="E8" s="6" t="s">
        <v>11</v>
      </c>
      <c r="F8" s="5" t="s">
        <v>12</v>
      </c>
      <c r="G8" s="7" t="s">
        <v>13</v>
      </c>
      <c r="H8" s="7" t="s">
        <v>14</v>
      </c>
      <c r="I8" s="5" t="s">
        <v>12</v>
      </c>
    </row>
    <row r="9" spans="1:13" ht="15.75" x14ac:dyDescent="0.25">
      <c r="A9" s="5"/>
      <c r="B9" s="5"/>
      <c r="C9" s="5"/>
      <c r="D9" s="5"/>
      <c r="E9" s="5"/>
      <c r="F9" s="5" t="s">
        <v>15</v>
      </c>
      <c r="G9" s="7"/>
      <c r="H9" s="7"/>
      <c r="I9" s="5" t="s">
        <v>16</v>
      </c>
    </row>
    <row r="10" spans="1:13" ht="16.5" thickBot="1" x14ac:dyDescent="0.3">
      <c r="A10" s="8"/>
      <c r="B10" s="8"/>
      <c r="C10" s="8"/>
      <c r="D10" s="8"/>
      <c r="E10" s="8"/>
      <c r="F10" s="8" t="s">
        <v>17</v>
      </c>
      <c r="G10" s="9"/>
      <c r="H10" s="9"/>
      <c r="I10" s="8" t="s">
        <v>17</v>
      </c>
    </row>
    <row r="11" spans="1:13" ht="15.75" x14ac:dyDescent="0.25">
      <c r="A11" s="10"/>
      <c r="B11" s="10"/>
      <c r="C11" s="10"/>
      <c r="D11" s="10"/>
      <c r="E11" s="11" t="s">
        <v>18</v>
      </c>
      <c r="F11" s="10"/>
      <c r="G11" s="10"/>
      <c r="H11" s="10"/>
      <c r="I11" s="10"/>
    </row>
    <row r="12" spans="1:13" ht="15.75" x14ac:dyDescent="0.25">
      <c r="A12" s="12"/>
      <c r="B12" s="12"/>
      <c r="C12" s="12">
        <v>111003</v>
      </c>
      <c r="D12" s="12">
        <v>41</v>
      </c>
      <c r="E12" s="12" t="s">
        <v>19</v>
      </c>
      <c r="F12" s="13">
        <v>978424</v>
      </c>
      <c r="G12" s="13"/>
      <c r="H12" s="13"/>
      <c r="I12" s="13">
        <f>F12+G12-H12</f>
        <v>978424</v>
      </c>
    </row>
    <row r="13" spans="1:13" ht="15.75" x14ac:dyDescent="0.25">
      <c r="A13" s="12"/>
      <c r="B13" s="12"/>
      <c r="C13" s="12">
        <v>133001</v>
      </c>
      <c r="D13" s="12">
        <v>41</v>
      </c>
      <c r="E13" s="12" t="s">
        <v>20</v>
      </c>
      <c r="F13" s="13">
        <v>12854</v>
      </c>
      <c r="G13" s="13"/>
      <c r="H13" s="13"/>
      <c r="I13" s="13">
        <f t="shared" ref="I13:I46" si="0">F13+G13-H13</f>
        <v>12854</v>
      </c>
    </row>
    <row r="14" spans="1:13" ht="15.75" x14ac:dyDescent="0.25">
      <c r="A14" s="12"/>
      <c r="B14" s="12"/>
      <c r="C14" s="12">
        <v>212002</v>
      </c>
      <c r="D14" s="12">
        <v>41</v>
      </c>
      <c r="E14" s="12" t="s">
        <v>21</v>
      </c>
      <c r="F14" s="13">
        <v>56468</v>
      </c>
      <c r="G14" s="13"/>
      <c r="H14" s="13"/>
      <c r="I14" s="13">
        <f t="shared" si="0"/>
        <v>56468</v>
      </c>
    </row>
    <row r="15" spans="1:13" ht="15.75" x14ac:dyDescent="0.25">
      <c r="A15" s="12"/>
      <c r="B15" s="12"/>
      <c r="C15" s="12">
        <v>212003</v>
      </c>
      <c r="D15" s="12">
        <v>41</v>
      </c>
      <c r="E15" s="12" t="s">
        <v>22</v>
      </c>
      <c r="F15" s="13">
        <v>181712</v>
      </c>
      <c r="G15" s="13"/>
      <c r="H15" s="13"/>
      <c r="I15" s="13">
        <f t="shared" si="0"/>
        <v>181712</v>
      </c>
    </row>
    <row r="16" spans="1:13" ht="15.75" x14ac:dyDescent="0.25">
      <c r="A16" s="12"/>
      <c r="B16" s="12"/>
      <c r="C16" s="12">
        <v>212003</v>
      </c>
      <c r="D16" s="12">
        <v>41</v>
      </c>
      <c r="E16" s="12" t="s">
        <v>23</v>
      </c>
      <c r="F16" s="13">
        <v>379</v>
      </c>
      <c r="G16" s="13"/>
      <c r="H16" s="13"/>
      <c r="I16" s="13">
        <f t="shared" si="0"/>
        <v>379</v>
      </c>
    </row>
    <row r="17" spans="1:9" ht="15.75" x14ac:dyDescent="0.25">
      <c r="A17" s="12"/>
      <c r="B17" s="12"/>
      <c r="C17" s="12">
        <v>212003</v>
      </c>
      <c r="D17" s="12">
        <v>41</v>
      </c>
      <c r="E17" s="12" t="s">
        <v>24</v>
      </c>
      <c r="F17" s="13">
        <v>28</v>
      </c>
      <c r="G17" s="13"/>
      <c r="H17" s="13"/>
      <c r="I17" s="13">
        <f t="shared" si="0"/>
        <v>28</v>
      </c>
    </row>
    <row r="18" spans="1:9" ht="15.75" x14ac:dyDescent="0.25">
      <c r="A18" s="12"/>
      <c r="B18" s="12"/>
      <c r="C18" s="12">
        <v>221004</v>
      </c>
      <c r="D18" s="12">
        <v>41</v>
      </c>
      <c r="E18" s="12" t="s">
        <v>25</v>
      </c>
      <c r="F18" s="13">
        <v>5000</v>
      </c>
      <c r="G18" s="13"/>
      <c r="H18" s="13"/>
      <c r="I18" s="13">
        <f t="shared" si="0"/>
        <v>5000</v>
      </c>
    </row>
    <row r="19" spans="1:9" ht="15.75" x14ac:dyDescent="0.25">
      <c r="A19" s="12"/>
      <c r="B19" s="12"/>
      <c r="C19" s="12">
        <v>221004</v>
      </c>
      <c r="D19" s="12">
        <v>41</v>
      </c>
      <c r="E19" s="12" t="s">
        <v>26</v>
      </c>
      <c r="F19" s="13">
        <v>14394</v>
      </c>
      <c r="G19" s="13"/>
      <c r="H19" s="13"/>
      <c r="I19" s="13">
        <f t="shared" si="0"/>
        <v>14394</v>
      </c>
    </row>
    <row r="20" spans="1:9" ht="15.75" x14ac:dyDescent="0.25">
      <c r="A20" s="14"/>
      <c r="B20" s="12"/>
      <c r="C20" s="12">
        <v>221004</v>
      </c>
      <c r="D20" s="12">
        <v>41</v>
      </c>
      <c r="E20" s="12" t="s">
        <v>27</v>
      </c>
      <c r="F20" s="13">
        <v>5391</v>
      </c>
      <c r="G20" s="15"/>
      <c r="H20" s="13"/>
      <c r="I20" s="13">
        <f t="shared" si="0"/>
        <v>5391</v>
      </c>
    </row>
    <row r="21" spans="1:9" ht="15.75" x14ac:dyDescent="0.25">
      <c r="A21" s="12"/>
      <c r="B21" s="12"/>
      <c r="C21" s="12">
        <v>222003</v>
      </c>
      <c r="D21" s="12">
        <v>41</v>
      </c>
      <c r="E21" s="12" t="s">
        <v>28</v>
      </c>
      <c r="F21" s="13">
        <v>1000</v>
      </c>
      <c r="G21" s="13"/>
      <c r="H21" s="13"/>
      <c r="I21" s="13">
        <f t="shared" si="0"/>
        <v>1000</v>
      </c>
    </row>
    <row r="22" spans="1:9" ht="28.9" customHeight="1" x14ac:dyDescent="0.25">
      <c r="A22" s="12"/>
      <c r="B22" s="12"/>
      <c r="C22" s="12">
        <v>223001</v>
      </c>
      <c r="D22" s="12">
        <v>41</v>
      </c>
      <c r="E22" s="16" t="s">
        <v>29</v>
      </c>
      <c r="F22" s="13">
        <v>2120</v>
      </c>
      <c r="G22" s="13"/>
      <c r="H22" s="13"/>
      <c r="I22" s="13">
        <f t="shared" si="0"/>
        <v>2120</v>
      </c>
    </row>
    <row r="23" spans="1:9" ht="28.9" customHeight="1" x14ac:dyDescent="0.25">
      <c r="A23" s="12"/>
      <c r="B23" s="12"/>
      <c r="C23" s="12">
        <v>223004</v>
      </c>
      <c r="D23" s="12">
        <v>41</v>
      </c>
      <c r="E23" s="16" t="s">
        <v>30</v>
      </c>
      <c r="F23" s="13">
        <v>150</v>
      </c>
      <c r="G23" s="13"/>
      <c r="H23" s="13"/>
      <c r="I23" s="13">
        <f t="shared" si="0"/>
        <v>150</v>
      </c>
    </row>
    <row r="24" spans="1:9" ht="15.75" x14ac:dyDescent="0.25">
      <c r="A24" s="12"/>
      <c r="B24" s="12"/>
      <c r="C24" s="12">
        <v>231</v>
      </c>
      <c r="D24" s="12">
        <v>43</v>
      </c>
      <c r="E24" s="16" t="s">
        <v>31</v>
      </c>
      <c r="F24" s="13">
        <v>16101</v>
      </c>
      <c r="G24" s="13"/>
      <c r="H24" s="13"/>
      <c r="I24" s="13">
        <f t="shared" si="0"/>
        <v>16101</v>
      </c>
    </row>
    <row r="25" spans="1:9" ht="15.75" x14ac:dyDescent="0.25">
      <c r="A25" s="12"/>
      <c r="B25" s="12"/>
      <c r="C25" s="12">
        <v>233001</v>
      </c>
      <c r="D25" s="12">
        <v>43</v>
      </c>
      <c r="E25" s="16" t="s">
        <v>32</v>
      </c>
      <c r="F25" s="13">
        <v>1597</v>
      </c>
      <c r="G25" s="13"/>
      <c r="H25" s="13"/>
      <c r="I25" s="13">
        <f t="shared" si="0"/>
        <v>1597</v>
      </c>
    </row>
    <row r="26" spans="1:9" ht="15.75" x14ac:dyDescent="0.25">
      <c r="A26" s="12"/>
      <c r="B26" s="12"/>
      <c r="C26" s="12">
        <v>243</v>
      </c>
      <c r="D26" s="12">
        <v>41</v>
      </c>
      <c r="E26" s="12" t="s">
        <v>33</v>
      </c>
      <c r="F26" s="13">
        <v>1763</v>
      </c>
      <c r="G26" s="13"/>
      <c r="H26" s="13"/>
      <c r="I26" s="13">
        <f t="shared" si="0"/>
        <v>1763</v>
      </c>
    </row>
    <row r="27" spans="1:9" ht="15.75" x14ac:dyDescent="0.25">
      <c r="A27" s="12"/>
      <c r="B27" s="12"/>
      <c r="C27" s="12">
        <v>292006</v>
      </c>
      <c r="D27" s="12">
        <v>41</v>
      </c>
      <c r="E27" s="12" t="s">
        <v>34</v>
      </c>
      <c r="F27" s="13">
        <v>591</v>
      </c>
      <c r="G27" s="13"/>
      <c r="H27" s="13"/>
      <c r="I27" s="13">
        <f t="shared" si="0"/>
        <v>591</v>
      </c>
    </row>
    <row r="28" spans="1:9" ht="15.75" x14ac:dyDescent="0.25">
      <c r="A28" s="12"/>
      <c r="B28" s="12"/>
      <c r="C28" s="12">
        <v>292008</v>
      </c>
      <c r="D28" s="12">
        <v>41</v>
      </c>
      <c r="E28" s="12" t="s">
        <v>35</v>
      </c>
      <c r="F28" s="13">
        <v>75383</v>
      </c>
      <c r="G28" s="13"/>
      <c r="H28" s="13"/>
      <c r="I28" s="13">
        <f t="shared" si="0"/>
        <v>75383</v>
      </c>
    </row>
    <row r="29" spans="1:9" ht="15.75" x14ac:dyDescent="0.25">
      <c r="A29" s="12"/>
      <c r="B29" s="12"/>
      <c r="C29" s="12">
        <v>292012</v>
      </c>
      <c r="D29" s="12">
        <v>41</v>
      </c>
      <c r="E29" s="12" t="s">
        <v>36</v>
      </c>
      <c r="F29" s="13">
        <v>2800</v>
      </c>
      <c r="G29" s="13"/>
      <c r="H29" s="13"/>
      <c r="I29" s="13">
        <f t="shared" si="0"/>
        <v>2800</v>
      </c>
    </row>
    <row r="30" spans="1:9" ht="15.75" x14ac:dyDescent="0.25">
      <c r="A30" s="12"/>
      <c r="B30" s="12"/>
      <c r="C30" s="12">
        <v>292017</v>
      </c>
      <c r="D30" s="12">
        <v>41</v>
      </c>
      <c r="E30" s="12" t="s">
        <v>37</v>
      </c>
      <c r="F30" s="13">
        <v>500</v>
      </c>
      <c r="G30" s="13"/>
      <c r="H30" s="13"/>
      <c r="I30" s="13">
        <f t="shared" si="0"/>
        <v>500</v>
      </c>
    </row>
    <row r="31" spans="1:9" ht="15.75" x14ac:dyDescent="0.25">
      <c r="A31" s="12"/>
      <c r="B31" s="12"/>
      <c r="C31" s="12">
        <v>292019</v>
      </c>
      <c r="D31" s="12">
        <v>41</v>
      </c>
      <c r="E31" s="12" t="s">
        <v>38</v>
      </c>
      <c r="F31" s="13">
        <v>150</v>
      </c>
      <c r="G31" s="13"/>
      <c r="H31" s="13"/>
      <c r="I31" s="13">
        <f t="shared" si="0"/>
        <v>150</v>
      </c>
    </row>
    <row r="32" spans="1:9" ht="15.75" x14ac:dyDescent="0.25">
      <c r="A32" s="12"/>
      <c r="B32" s="12"/>
      <c r="C32" s="12">
        <v>292027</v>
      </c>
      <c r="D32" s="12">
        <v>41</v>
      </c>
      <c r="E32" s="12" t="s">
        <v>39</v>
      </c>
      <c r="F32" s="13">
        <v>4800</v>
      </c>
      <c r="G32" s="13"/>
      <c r="H32" s="13"/>
      <c r="I32" s="13">
        <f t="shared" si="0"/>
        <v>4800</v>
      </c>
    </row>
    <row r="33" spans="1:14" ht="15.75" x14ac:dyDescent="0.25">
      <c r="A33" s="12"/>
      <c r="B33" s="12"/>
      <c r="C33" s="12">
        <v>311</v>
      </c>
      <c r="D33" s="12" t="s">
        <v>40</v>
      </c>
      <c r="E33" s="12" t="s">
        <v>41</v>
      </c>
      <c r="F33" s="13">
        <v>1500</v>
      </c>
      <c r="G33" s="13"/>
      <c r="H33" s="13"/>
      <c r="I33" s="13">
        <f t="shared" si="0"/>
        <v>1500</v>
      </c>
    </row>
    <row r="34" spans="1:14" ht="20.45" customHeight="1" x14ac:dyDescent="0.25">
      <c r="A34" s="12"/>
      <c r="B34" s="12"/>
      <c r="C34" s="12">
        <v>312001</v>
      </c>
      <c r="D34" s="17">
        <v>111</v>
      </c>
      <c r="E34" s="16" t="s">
        <v>42</v>
      </c>
      <c r="F34" s="13">
        <v>18420</v>
      </c>
      <c r="G34" s="13"/>
      <c r="H34" s="13"/>
      <c r="I34" s="13">
        <f t="shared" si="0"/>
        <v>18420</v>
      </c>
    </row>
    <row r="35" spans="1:14" ht="15.75" x14ac:dyDescent="0.25">
      <c r="A35" s="12"/>
      <c r="B35" s="12"/>
      <c r="C35" s="12">
        <v>312001</v>
      </c>
      <c r="D35" s="12">
        <v>111</v>
      </c>
      <c r="E35" s="12" t="s">
        <v>43</v>
      </c>
      <c r="F35" s="13">
        <v>0</v>
      </c>
      <c r="G35" s="13"/>
      <c r="H35" s="13"/>
      <c r="I35" s="13">
        <f t="shared" si="0"/>
        <v>0</v>
      </c>
    </row>
    <row r="36" spans="1:14" ht="33" customHeight="1" x14ac:dyDescent="0.25">
      <c r="A36" s="12"/>
      <c r="B36" s="12"/>
      <c r="C36" s="12">
        <v>312001</v>
      </c>
      <c r="D36" s="12">
        <v>111</v>
      </c>
      <c r="E36" s="16" t="s">
        <v>44</v>
      </c>
      <c r="F36" s="13">
        <v>14322</v>
      </c>
      <c r="G36" s="13"/>
      <c r="H36" s="13"/>
      <c r="I36" s="13">
        <f t="shared" si="0"/>
        <v>14322</v>
      </c>
    </row>
    <row r="37" spans="1:14" ht="34.15" customHeight="1" x14ac:dyDescent="0.25">
      <c r="A37" s="12"/>
      <c r="B37" s="12"/>
      <c r="C37" s="12">
        <v>312001</v>
      </c>
      <c r="D37" s="12">
        <v>111</v>
      </c>
      <c r="E37" s="16" t="s">
        <v>45</v>
      </c>
      <c r="F37" s="13">
        <v>9575</v>
      </c>
      <c r="G37" s="13"/>
      <c r="H37" s="13"/>
      <c r="I37" s="13">
        <f t="shared" si="0"/>
        <v>9575</v>
      </c>
    </row>
    <row r="38" spans="1:14" ht="21.6" customHeight="1" x14ac:dyDescent="0.25">
      <c r="A38" s="12"/>
      <c r="B38" s="12"/>
      <c r="C38" s="12">
        <v>312001</v>
      </c>
      <c r="D38" s="12">
        <v>111</v>
      </c>
      <c r="E38" s="16" t="s">
        <v>46</v>
      </c>
      <c r="F38" s="13">
        <v>2000</v>
      </c>
      <c r="G38" s="13"/>
      <c r="H38" s="13"/>
      <c r="I38" s="13">
        <f t="shared" si="0"/>
        <v>2000</v>
      </c>
    </row>
    <row r="39" spans="1:14" ht="33" customHeight="1" x14ac:dyDescent="0.25">
      <c r="A39" s="12"/>
      <c r="B39" s="12"/>
      <c r="C39" s="12">
        <v>312001</v>
      </c>
      <c r="D39" s="12">
        <v>111</v>
      </c>
      <c r="E39" s="16" t="s">
        <v>47</v>
      </c>
      <c r="F39" s="13">
        <v>17511</v>
      </c>
      <c r="G39" s="13"/>
      <c r="H39" s="13"/>
      <c r="I39" s="13">
        <f t="shared" si="0"/>
        <v>17511</v>
      </c>
    </row>
    <row r="40" spans="1:14" ht="33" customHeight="1" x14ac:dyDescent="0.25">
      <c r="A40" s="12"/>
      <c r="B40" s="12"/>
      <c r="C40" s="12">
        <v>312001</v>
      </c>
      <c r="D40" s="12">
        <v>111</v>
      </c>
      <c r="E40" s="16" t="s">
        <v>48</v>
      </c>
      <c r="F40" s="13">
        <v>4600</v>
      </c>
      <c r="G40" s="13"/>
      <c r="H40" s="13"/>
      <c r="I40" s="13">
        <f t="shared" si="0"/>
        <v>4600</v>
      </c>
    </row>
    <row r="41" spans="1:14" ht="33" customHeight="1" x14ac:dyDescent="0.25">
      <c r="A41" s="12"/>
      <c r="B41" s="12"/>
      <c r="C41" s="12">
        <v>312001</v>
      </c>
      <c r="D41" s="12">
        <v>111</v>
      </c>
      <c r="E41" s="16" t="s">
        <v>49</v>
      </c>
      <c r="F41" s="13">
        <v>3800</v>
      </c>
      <c r="G41" s="13"/>
      <c r="H41" s="13"/>
      <c r="I41" s="13">
        <f t="shared" si="0"/>
        <v>3800</v>
      </c>
    </row>
    <row r="42" spans="1:14" ht="24.6" customHeight="1" x14ac:dyDescent="0.25">
      <c r="A42" s="12"/>
      <c r="B42" s="12"/>
      <c r="C42" s="12">
        <v>312001</v>
      </c>
      <c r="D42" s="12">
        <v>111</v>
      </c>
      <c r="E42" s="16" t="s">
        <v>50</v>
      </c>
      <c r="F42" s="13">
        <v>33507</v>
      </c>
      <c r="G42" s="13"/>
      <c r="H42" s="13"/>
      <c r="I42" s="13">
        <f t="shared" si="0"/>
        <v>33507</v>
      </c>
    </row>
    <row r="43" spans="1:14" ht="28.15" customHeight="1" x14ac:dyDescent="0.25">
      <c r="A43" s="12"/>
      <c r="B43" s="12"/>
      <c r="C43" s="12">
        <v>312007</v>
      </c>
      <c r="D43" s="17" t="s">
        <v>51</v>
      </c>
      <c r="E43" s="16" t="s">
        <v>52</v>
      </c>
      <c r="F43" s="13">
        <v>54740</v>
      </c>
      <c r="G43" s="13"/>
      <c r="H43" s="13"/>
      <c r="I43" s="13">
        <f t="shared" si="0"/>
        <v>54740</v>
      </c>
    </row>
    <row r="44" spans="1:14" ht="30.6" customHeight="1" x14ac:dyDescent="0.25">
      <c r="A44" s="12"/>
      <c r="B44" s="12"/>
      <c r="C44" s="12">
        <v>312007</v>
      </c>
      <c r="D44" s="17" t="s">
        <v>53</v>
      </c>
      <c r="E44" s="16" t="s">
        <v>54</v>
      </c>
      <c r="F44" s="13">
        <v>88000</v>
      </c>
      <c r="G44" s="13"/>
      <c r="H44" s="13"/>
      <c r="I44" s="13">
        <f t="shared" si="0"/>
        <v>88000</v>
      </c>
      <c r="N44" s="18"/>
    </row>
    <row r="45" spans="1:14" ht="18.600000000000001" customHeight="1" x14ac:dyDescent="0.25">
      <c r="A45" s="12"/>
      <c r="B45" s="12"/>
      <c r="C45" s="12">
        <v>312008</v>
      </c>
      <c r="D45" s="17" t="s">
        <v>55</v>
      </c>
      <c r="E45" s="16" t="s">
        <v>56</v>
      </c>
      <c r="F45" s="13">
        <v>2000</v>
      </c>
      <c r="G45" s="13"/>
      <c r="H45" s="13"/>
      <c r="I45" s="13">
        <f t="shared" si="0"/>
        <v>2000</v>
      </c>
      <c r="N45" s="18"/>
    </row>
    <row r="46" spans="1:14" ht="15.75" x14ac:dyDescent="0.25">
      <c r="A46" s="12"/>
      <c r="B46" s="12"/>
      <c r="C46" s="12">
        <v>312012</v>
      </c>
      <c r="D46" s="12">
        <v>111</v>
      </c>
      <c r="E46" s="12" t="s">
        <v>57</v>
      </c>
      <c r="F46" s="13">
        <v>8000</v>
      </c>
      <c r="G46" s="13"/>
      <c r="H46" s="13"/>
      <c r="I46" s="13">
        <f t="shared" si="0"/>
        <v>8000</v>
      </c>
      <c r="N46" s="18"/>
    </row>
    <row r="47" spans="1:14" ht="15.75" x14ac:dyDescent="0.25">
      <c r="A47" s="19"/>
      <c r="B47" s="19"/>
      <c r="C47" s="19"/>
      <c r="D47" s="19"/>
      <c r="E47" s="20" t="s">
        <v>58</v>
      </c>
      <c r="F47" s="21">
        <f>SUM(F12:F46)</f>
        <v>1619580</v>
      </c>
      <c r="G47" s="21">
        <f>SUM(G12:G46)</f>
        <v>0</v>
      </c>
      <c r="H47" s="21">
        <f>SUM(H12:H46)</f>
        <v>0</v>
      </c>
      <c r="I47" s="21">
        <f>SUM(I12:I46)</f>
        <v>1619580</v>
      </c>
      <c r="N47" s="18"/>
    </row>
    <row r="48" spans="1:14" ht="15.75" x14ac:dyDescent="0.25">
      <c r="A48" s="12"/>
      <c r="B48" s="12"/>
      <c r="C48" s="12"/>
      <c r="D48" s="12"/>
      <c r="E48" s="12"/>
      <c r="F48" s="13"/>
      <c r="G48" s="13"/>
      <c r="H48" s="13"/>
      <c r="I48" s="13"/>
      <c r="N48" s="18"/>
    </row>
    <row r="49" spans="1:13" ht="15.75" x14ac:dyDescent="0.25">
      <c r="A49" s="19"/>
      <c r="B49" s="19"/>
      <c r="C49" s="19"/>
      <c r="D49" s="19"/>
      <c r="E49" s="20" t="s">
        <v>59</v>
      </c>
      <c r="F49" s="21">
        <f>F605+F601+F580+F576+F563+F537+F518+F492+F254+F251+F243+F240+F237+F225+F131+F126+F51+F190</f>
        <v>1683782.51</v>
      </c>
      <c r="G49" s="21">
        <f>G605+G601+G580+G576+G563+G537+G518+G492+G254+G251+G243+G240+G237+G225+G131+G126+G51+G190</f>
        <v>18948</v>
      </c>
      <c r="H49" s="21">
        <f>H605+H601+H580+H576+H563+H537+H518+H492+H254+H251+H243+H240+H237+H225+H131+H126+H51+H190</f>
        <v>18948</v>
      </c>
      <c r="I49" s="21">
        <f>I605+I601+I580+I576+I563+I537+I518+I492+I254+I251+I243+I240+I237+I225+I131+I126+I51+I190</f>
        <v>1683782.51</v>
      </c>
      <c r="J49" s="22"/>
      <c r="L49" s="22"/>
      <c r="M49" s="22"/>
    </row>
    <row r="50" spans="1:13" ht="15.75" x14ac:dyDescent="0.25">
      <c r="A50" s="12"/>
      <c r="B50" s="12"/>
      <c r="C50" s="12"/>
      <c r="D50" s="12"/>
      <c r="E50" s="12"/>
      <c r="F50" s="13"/>
      <c r="G50" s="13"/>
      <c r="H50" s="13"/>
      <c r="I50" s="13"/>
    </row>
    <row r="51" spans="1:13" ht="15.75" x14ac:dyDescent="0.25">
      <c r="A51" s="23" t="s">
        <v>60</v>
      </c>
      <c r="B51" s="24"/>
      <c r="C51" s="24"/>
      <c r="D51" s="25" t="s">
        <v>61</v>
      </c>
      <c r="E51" s="25" t="s">
        <v>62</v>
      </c>
      <c r="F51" s="26">
        <f>F121+F69+F59+F52</f>
        <v>747520</v>
      </c>
      <c r="G51" s="26">
        <f>G121+G69+G59+G52</f>
        <v>5452</v>
      </c>
      <c r="H51" s="26">
        <f>H121+H69+H59+H52</f>
        <v>6515</v>
      </c>
      <c r="I51" s="26">
        <f>F51+G51-H51</f>
        <v>746457</v>
      </c>
      <c r="J51" s="27"/>
    </row>
    <row r="52" spans="1:13" ht="15.75" x14ac:dyDescent="0.25">
      <c r="A52" s="12"/>
      <c r="B52" s="28">
        <v>610</v>
      </c>
      <c r="C52" s="28"/>
      <c r="D52" s="28" t="s">
        <v>61</v>
      </c>
      <c r="E52" s="28" t="s">
        <v>63</v>
      </c>
      <c r="F52" s="29">
        <f>F54+F53</f>
        <v>399889</v>
      </c>
      <c r="G52" s="29">
        <f>G54+G53</f>
        <v>4236</v>
      </c>
      <c r="H52" s="29">
        <f t="shared" ref="H52" si="1">H54+H53</f>
        <v>4236</v>
      </c>
      <c r="I52" s="29">
        <f>F52+G52-H52</f>
        <v>399889</v>
      </c>
    </row>
    <row r="53" spans="1:13" ht="15.75" x14ac:dyDescent="0.25">
      <c r="A53" s="12"/>
      <c r="B53" s="28">
        <v>610</v>
      </c>
      <c r="C53" s="28"/>
      <c r="D53" s="28">
        <v>111</v>
      </c>
      <c r="E53" s="28" t="s">
        <v>63</v>
      </c>
      <c r="F53" s="13">
        <v>8000</v>
      </c>
      <c r="G53" s="12"/>
      <c r="H53" s="12"/>
      <c r="I53" s="13">
        <f>F53+G53-H53</f>
        <v>8000</v>
      </c>
    </row>
    <row r="54" spans="1:13" ht="15.75" x14ac:dyDescent="0.25">
      <c r="A54" s="12"/>
      <c r="B54" s="28">
        <v>610</v>
      </c>
      <c r="C54" s="12"/>
      <c r="D54" s="28">
        <v>41</v>
      </c>
      <c r="E54" s="28" t="s">
        <v>63</v>
      </c>
      <c r="F54" s="13">
        <f>F58+F57+F56+F55</f>
        <v>391889</v>
      </c>
      <c r="G54" s="13">
        <f>G58+G57+G56+G55</f>
        <v>4236</v>
      </c>
      <c r="H54" s="13">
        <f>H58+H57+H56+H55</f>
        <v>4236</v>
      </c>
      <c r="I54" s="13">
        <f>F54+G54-H54</f>
        <v>391889</v>
      </c>
      <c r="K54" s="22"/>
    </row>
    <row r="55" spans="1:13" ht="15.75" x14ac:dyDescent="0.25">
      <c r="A55" s="12"/>
      <c r="B55" s="12">
        <v>611</v>
      </c>
      <c r="C55" s="12"/>
      <c r="D55" s="12">
        <v>41</v>
      </c>
      <c r="E55" s="12" t="s">
        <v>64</v>
      </c>
      <c r="F55" s="13">
        <v>275440</v>
      </c>
      <c r="G55" s="13"/>
      <c r="H55" s="13"/>
      <c r="I55" s="13">
        <f>F55+G55-H55</f>
        <v>275440</v>
      </c>
    </row>
    <row r="56" spans="1:13" ht="15.75" x14ac:dyDescent="0.25">
      <c r="A56" s="12"/>
      <c r="B56" s="12">
        <v>612</v>
      </c>
      <c r="C56" s="12">
        <v>612001</v>
      </c>
      <c r="D56" s="12">
        <v>41</v>
      </c>
      <c r="E56" s="12" t="s">
        <v>65</v>
      </c>
      <c r="F56" s="13">
        <v>51983</v>
      </c>
      <c r="G56" s="13">
        <v>4236</v>
      </c>
      <c r="H56" s="12"/>
      <c r="I56" s="13">
        <f t="shared" ref="I56:I68" si="2">F56+G56-H56</f>
        <v>56219</v>
      </c>
    </row>
    <row r="57" spans="1:13" ht="15.75" x14ac:dyDescent="0.25">
      <c r="A57" s="12"/>
      <c r="B57" s="12">
        <v>612</v>
      </c>
      <c r="C57" s="12">
        <v>612002</v>
      </c>
      <c r="D57" s="12">
        <v>41</v>
      </c>
      <c r="E57" s="12" t="s">
        <v>66</v>
      </c>
      <c r="F57" s="13">
        <v>6240</v>
      </c>
      <c r="G57" s="12"/>
      <c r="H57" s="12"/>
      <c r="I57" s="13">
        <f t="shared" si="2"/>
        <v>6240</v>
      </c>
    </row>
    <row r="58" spans="1:13" ht="15.75" x14ac:dyDescent="0.25">
      <c r="A58" s="12"/>
      <c r="B58" s="12">
        <v>614</v>
      </c>
      <c r="C58" s="12"/>
      <c r="D58" s="12">
        <v>41</v>
      </c>
      <c r="E58" s="12" t="s">
        <v>67</v>
      </c>
      <c r="F58" s="13">
        <v>58226</v>
      </c>
      <c r="G58" s="13"/>
      <c r="H58" s="12">
        <v>4236</v>
      </c>
      <c r="I58" s="13">
        <f t="shared" si="2"/>
        <v>53990</v>
      </c>
    </row>
    <row r="59" spans="1:13" ht="15.75" x14ac:dyDescent="0.25">
      <c r="A59" s="12"/>
      <c r="B59" s="28">
        <v>620</v>
      </c>
      <c r="C59" s="28"/>
      <c r="D59" s="28">
        <v>41</v>
      </c>
      <c r="E59" s="28" t="s">
        <v>68</v>
      </c>
      <c r="F59" s="29">
        <f>SUM(F60:F68)</f>
        <v>165505</v>
      </c>
      <c r="G59" s="29">
        <f>SUM(G60:G68)</f>
        <v>750</v>
      </c>
      <c r="H59" s="29">
        <f>SUM(H60:H68)</f>
        <v>750</v>
      </c>
      <c r="I59" s="29">
        <f>F59+G59-H59</f>
        <v>165505</v>
      </c>
    </row>
    <row r="60" spans="1:13" ht="15.75" x14ac:dyDescent="0.25">
      <c r="A60" s="12"/>
      <c r="B60" s="12">
        <v>621</v>
      </c>
      <c r="C60" s="12"/>
      <c r="D60" s="12">
        <v>41</v>
      </c>
      <c r="E60" s="12" t="s">
        <v>69</v>
      </c>
      <c r="F60" s="13">
        <v>27698</v>
      </c>
      <c r="G60" s="13">
        <v>750</v>
      </c>
      <c r="H60" s="12"/>
      <c r="I60" s="13">
        <f t="shared" si="2"/>
        <v>28448</v>
      </c>
    </row>
    <row r="61" spans="1:13" ht="15.75" x14ac:dyDescent="0.25">
      <c r="A61" s="12"/>
      <c r="B61" s="12">
        <v>623</v>
      </c>
      <c r="C61" s="12"/>
      <c r="D61" s="12">
        <v>41</v>
      </c>
      <c r="E61" s="12" t="s">
        <v>70</v>
      </c>
      <c r="F61" s="13">
        <v>18892</v>
      </c>
      <c r="G61" s="13"/>
      <c r="H61" s="13">
        <v>750</v>
      </c>
      <c r="I61" s="13">
        <f t="shared" si="2"/>
        <v>18142</v>
      </c>
    </row>
    <row r="62" spans="1:13" ht="15.75" x14ac:dyDescent="0.25">
      <c r="A62" s="12"/>
      <c r="B62" s="12">
        <v>625</v>
      </c>
      <c r="C62" s="12">
        <v>625001</v>
      </c>
      <c r="D62" s="12">
        <v>41</v>
      </c>
      <c r="E62" s="12" t="s">
        <v>71</v>
      </c>
      <c r="F62" s="13">
        <v>6278</v>
      </c>
      <c r="G62" s="13"/>
      <c r="H62" s="13"/>
      <c r="I62" s="13">
        <f t="shared" si="2"/>
        <v>6278</v>
      </c>
    </row>
    <row r="63" spans="1:13" ht="15.75" x14ac:dyDescent="0.25">
      <c r="A63" s="14"/>
      <c r="B63" s="12">
        <v>625</v>
      </c>
      <c r="C63" s="12">
        <v>625002</v>
      </c>
      <c r="D63" s="12">
        <v>41</v>
      </c>
      <c r="E63" s="12" t="s">
        <v>72</v>
      </c>
      <c r="F63" s="13">
        <v>63432</v>
      </c>
      <c r="G63" s="13"/>
      <c r="H63" s="13"/>
      <c r="I63" s="13">
        <f t="shared" si="2"/>
        <v>63432</v>
      </c>
    </row>
    <row r="64" spans="1:13" ht="15.75" x14ac:dyDescent="0.25">
      <c r="A64" s="14"/>
      <c r="B64" s="12">
        <v>625</v>
      </c>
      <c r="C64" s="12">
        <v>625003</v>
      </c>
      <c r="D64" s="12">
        <v>41</v>
      </c>
      <c r="E64" s="12" t="s">
        <v>73</v>
      </c>
      <c r="F64" s="13">
        <v>3593</v>
      </c>
      <c r="G64" s="13"/>
      <c r="H64" s="13"/>
      <c r="I64" s="13">
        <f t="shared" si="2"/>
        <v>3593</v>
      </c>
    </row>
    <row r="65" spans="1:9" ht="15.75" x14ac:dyDescent="0.25">
      <c r="A65" s="14"/>
      <c r="B65" s="12">
        <v>625</v>
      </c>
      <c r="C65" s="12">
        <v>625004</v>
      </c>
      <c r="D65" s="12">
        <v>41</v>
      </c>
      <c r="E65" s="12" t="s">
        <v>74</v>
      </c>
      <c r="F65" s="13">
        <v>13456</v>
      </c>
      <c r="G65" s="13"/>
      <c r="H65" s="13"/>
      <c r="I65" s="13">
        <f t="shared" si="2"/>
        <v>13456</v>
      </c>
    </row>
    <row r="66" spans="1:9" ht="15.75" x14ac:dyDescent="0.25">
      <c r="A66" s="14"/>
      <c r="B66" s="12">
        <v>625</v>
      </c>
      <c r="C66" s="12">
        <v>625005</v>
      </c>
      <c r="D66" s="12">
        <v>41</v>
      </c>
      <c r="E66" s="12" t="s">
        <v>75</v>
      </c>
      <c r="F66" s="13">
        <v>4486</v>
      </c>
      <c r="G66" s="13"/>
      <c r="H66" s="13"/>
      <c r="I66" s="13">
        <f t="shared" si="2"/>
        <v>4486</v>
      </c>
    </row>
    <row r="67" spans="1:9" ht="15.75" x14ac:dyDescent="0.25">
      <c r="A67" s="14"/>
      <c r="B67" s="12">
        <v>625</v>
      </c>
      <c r="C67" s="12">
        <v>625007</v>
      </c>
      <c r="D67" s="12">
        <v>41</v>
      </c>
      <c r="E67" s="12" t="s">
        <v>76</v>
      </c>
      <c r="F67" s="13">
        <v>21517</v>
      </c>
      <c r="G67" s="12"/>
      <c r="H67" s="12"/>
      <c r="I67" s="13">
        <f t="shared" si="2"/>
        <v>21517</v>
      </c>
    </row>
    <row r="68" spans="1:9" ht="33" customHeight="1" x14ac:dyDescent="0.25">
      <c r="A68" s="14"/>
      <c r="B68" s="12">
        <v>627</v>
      </c>
      <c r="C68" s="12"/>
      <c r="D68" s="12">
        <v>41</v>
      </c>
      <c r="E68" s="16" t="s">
        <v>77</v>
      </c>
      <c r="F68" s="13">
        <v>6153</v>
      </c>
      <c r="G68" s="12"/>
      <c r="H68" s="12"/>
      <c r="I68" s="13">
        <f t="shared" si="2"/>
        <v>6153</v>
      </c>
    </row>
    <row r="69" spans="1:9" ht="18" customHeight="1" x14ac:dyDescent="0.25">
      <c r="A69" s="14"/>
      <c r="B69" s="28">
        <v>630</v>
      </c>
      <c r="C69" s="28"/>
      <c r="D69" s="28"/>
      <c r="E69" s="30" t="s">
        <v>78</v>
      </c>
      <c r="F69" s="29">
        <f>F105+F102+F95+F89+F78+F72+F70</f>
        <v>164934</v>
      </c>
      <c r="G69" s="29">
        <f>G105+G102+G95+G89+G78+G72+G70</f>
        <v>466</v>
      </c>
      <c r="H69" s="29">
        <f>H105+H102+H95+H89+H78+H72+H70</f>
        <v>1529</v>
      </c>
      <c r="I69" s="29">
        <f>F69+G69-H69</f>
        <v>163871</v>
      </c>
    </row>
    <row r="70" spans="1:9" ht="15.75" x14ac:dyDescent="0.25">
      <c r="A70" s="14"/>
      <c r="B70" s="28">
        <v>631</v>
      </c>
      <c r="C70" s="28"/>
      <c r="D70" s="28">
        <v>41</v>
      </c>
      <c r="E70" s="28" t="s">
        <v>79</v>
      </c>
      <c r="F70" s="29">
        <f>F71</f>
        <v>1120</v>
      </c>
      <c r="G70" s="29">
        <f t="shared" ref="G70:H70" si="3">G71</f>
        <v>0</v>
      </c>
      <c r="H70" s="29">
        <f t="shared" si="3"/>
        <v>0</v>
      </c>
      <c r="I70" s="29">
        <f>F70+G70-H70</f>
        <v>1120</v>
      </c>
    </row>
    <row r="71" spans="1:9" ht="15.75" x14ac:dyDescent="0.25">
      <c r="A71" s="14"/>
      <c r="B71" s="12">
        <v>631</v>
      </c>
      <c r="C71" s="12">
        <v>631001</v>
      </c>
      <c r="D71" s="12">
        <v>41</v>
      </c>
      <c r="E71" s="12" t="s">
        <v>80</v>
      </c>
      <c r="F71" s="13">
        <v>1120</v>
      </c>
      <c r="G71" s="13"/>
      <c r="H71" s="12"/>
      <c r="I71" s="13">
        <f t="shared" ref="I71:I124" si="4">F71+G71-H71</f>
        <v>1120</v>
      </c>
    </row>
    <row r="72" spans="1:9" ht="15.75" x14ac:dyDescent="0.25">
      <c r="A72" s="14"/>
      <c r="B72" s="28">
        <v>632</v>
      </c>
      <c r="C72" s="28"/>
      <c r="D72" s="28">
        <v>41</v>
      </c>
      <c r="E72" s="28" t="s">
        <v>81</v>
      </c>
      <c r="F72" s="29">
        <f>SUM(F73:F77)</f>
        <v>29612</v>
      </c>
      <c r="G72" s="29">
        <f t="shared" ref="G72:H72" si="5">SUM(G73:G77)</f>
        <v>0</v>
      </c>
      <c r="H72" s="29">
        <f t="shared" si="5"/>
        <v>0</v>
      </c>
      <c r="I72" s="29">
        <f>F72+G72-H72</f>
        <v>29612</v>
      </c>
    </row>
    <row r="73" spans="1:9" ht="15.75" x14ac:dyDescent="0.25">
      <c r="A73" s="14"/>
      <c r="B73" s="12">
        <v>632</v>
      </c>
      <c r="C73" s="12">
        <v>632001</v>
      </c>
      <c r="D73" s="12">
        <v>41</v>
      </c>
      <c r="E73" s="12" t="s">
        <v>82</v>
      </c>
      <c r="F73" s="13">
        <v>16122</v>
      </c>
      <c r="G73" s="13"/>
      <c r="H73" s="13"/>
      <c r="I73" s="13">
        <f t="shared" si="4"/>
        <v>16122</v>
      </c>
    </row>
    <row r="74" spans="1:9" ht="15.75" x14ac:dyDescent="0.25">
      <c r="A74" s="14"/>
      <c r="B74" s="12">
        <v>632</v>
      </c>
      <c r="C74" s="12">
        <v>632002</v>
      </c>
      <c r="D74" s="12">
        <v>41</v>
      </c>
      <c r="E74" s="12" t="s">
        <v>83</v>
      </c>
      <c r="F74" s="13">
        <v>640</v>
      </c>
      <c r="G74" s="13"/>
      <c r="H74" s="13"/>
      <c r="I74" s="13">
        <f t="shared" si="4"/>
        <v>640</v>
      </c>
    </row>
    <row r="75" spans="1:9" ht="15.75" x14ac:dyDescent="0.25">
      <c r="A75" s="14"/>
      <c r="B75" s="12"/>
      <c r="C75" s="12">
        <v>632003</v>
      </c>
      <c r="D75" s="12">
        <v>41</v>
      </c>
      <c r="E75" s="12" t="s">
        <v>84</v>
      </c>
      <c r="F75" s="13">
        <v>5657</v>
      </c>
      <c r="G75" s="13"/>
      <c r="H75" s="13"/>
      <c r="I75" s="13">
        <f t="shared" si="4"/>
        <v>5657</v>
      </c>
    </row>
    <row r="76" spans="1:9" ht="15.75" x14ac:dyDescent="0.25">
      <c r="A76" s="14"/>
      <c r="B76" s="12"/>
      <c r="C76" s="12">
        <v>632004</v>
      </c>
      <c r="D76" s="12">
        <v>41</v>
      </c>
      <c r="E76" s="12" t="s">
        <v>85</v>
      </c>
      <c r="F76" s="13">
        <v>653</v>
      </c>
      <c r="G76" s="13"/>
      <c r="H76" s="13"/>
      <c r="I76" s="13">
        <f t="shared" si="4"/>
        <v>653</v>
      </c>
    </row>
    <row r="77" spans="1:9" ht="15.75" x14ac:dyDescent="0.25">
      <c r="A77" s="14"/>
      <c r="B77" s="12"/>
      <c r="C77" s="12">
        <v>632005</v>
      </c>
      <c r="D77" s="12">
        <v>41</v>
      </c>
      <c r="E77" s="12" t="s">
        <v>86</v>
      </c>
      <c r="F77" s="13">
        <v>6540</v>
      </c>
      <c r="G77" s="13"/>
      <c r="H77" s="13"/>
      <c r="I77" s="13">
        <f t="shared" si="4"/>
        <v>6540</v>
      </c>
    </row>
    <row r="78" spans="1:9" ht="15.75" x14ac:dyDescent="0.25">
      <c r="A78" s="14"/>
      <c r="B78" s="28">
        <v>633</v>
      </c>
      <c r="C78" s="28"/>
      <c r="D78" s="28">
        <v>41</v>
      </c>
      <c r="E78" s="28" t="s">
        <v>87</v>
      </c>
      <c r="F78" s="29">
        <f>SUM(F79:F88)</f>
        <v>18632</v>
      </c>
      <c r="G78" s="29">
        <f t="shared" ref="G78:H78" si="6">SUM(G79:G88)</f>
        <v>10</v>
      </c>
      <c r="H78" s="29">
        <f t="shared" si="6"/>
        <v>10</v>
      </c>
      <c r="I78" s="29">
        <f>F78+G78-H78</f>
        <v>18632</v>
      </c>
    </row>
    <row r="79" spans="1:9" ht="15.75" x14ac:dyDescent="0.25">
      <c r="A79" s="14"/>
      <c r="B79" s="12">
        <v>633</v>
      </c>
      <c r="C79" s="12">
        <v>633001</v>
      </c>
      <c r="D79" s="12">
        <v>41</v>
      </c>
      <c r="E79" s="12" t="s">
        <v>88</v>
      </c>
      <c r="F79" s="13">
        <v>800</v>
      </c>
      <c r="G79" s="13"/>
      <c r="H79" s="13"/>
      <c r="I79" s="13">
        <f t="shared" si="4"/>
        <v>800</v>
      </c>
    </row>
    <row r="80" spans="1:9" ht="15.75" x14ac:dyDescent="0.25">
      <c r="A80" s="14"/>
      <c r="B80" s="12"/>
      <c r="C80" s="12">
        <v>633002</v>
      </c>
      <c r="D80" s="12">
        <v>41</v>
      </c>
      <c r="E80" s="12" t="s">
        <v>89</v>
      </c>
      <c r="F80" s="13">
        <v>5000</v>
      </c>
      <c r="G80" s="13"/>
      <c r="H80" s="13">
        <v>10</v>
      </c>
      <c r="I80" s="13">
        <f t="shared" si="4"/>
        <v>4990</v>
      </c>
    </row>
    <row r="81" spans="1:9" ht="15.75" x14ac:dyDescent="0.25">
      <c r="A81" s="14"/>
      <c r="B81" s="12"/>
      <c r="C81" s="12">
        <v>633004</v>
      </c>
      <c r="D81" s="12">
        <v>41</v>
      </c>
      <c r="E81" s="12" t="s">
        <v>90</v>
      </c>
      <c r="F81" s="13">
        <v>820</v>
      </c>
      <c r="G81" s="13">
        <v>10</v>
      </c>
      <c r="H81" s="13"/>
      <c r="I81" s="13">
        <f t="shared" si="4"/>
        <v>830</v>
      </c>
    </row>
    <row r="82" spans="1:9" ht="15.75" x14ac:dyDescent="0.25">
      <c r="A82" s="14"/>
      <c r="B82" s="12"/>
      <c r="C82" s="12">
        <v>633006</v>
      </c>
      <c r="D82" s="12">
        <v>41</v>
      </c>
      <c r="E82" s="12" t="s">
        <v>91</v>
      </c>
      <c r="F82" s="13">
        <v>8510</v>
      </c>
      <c r="G82" s="13"/>
      <c r="H82" s="13"/>
      <c r="I82" s="13">
        <f t="shared" si="4"/>
        <v>8510</v>
      </c>
    </row>
    <row r="83" spans="1:9" ht="15.75" x14ac:dyDescent="0.25">
      <c r="A83" s="14"/>
      <c r="B83" s="12"/>
      <c r="C83" s="12">
        <v>633007</v>
      </c>
      <c r="D83" s="12">
        <v>41</v>
      </c>
      <c r="E83" s="12" t="s">
        <v>92</v>
      </c>
      <c r="F83" s="13">
        <v>64</v>
      </c>
      <c r="G83" s="13"/>
      <c r="H83" s="13"/>
      <c r="I83" s="13">
        <f t="shared" si="4"/>
        <v>64</v>
      </c>
    </row>
    <row r="84" spans="1:9" ht="15.75" x14ac:dyDescent="0.25">
      <c r="A84" s="14"/>
      <c r="B84" s="12"/>
      <c r="C84" s="12">
        <v>633009</v>
      </c>
      <c r="D84" s="12">
        <v>41</v>
      </c>
      <c r="E84" s="12" t="s">
        <v>93</v>
      </c>
      <c r="F84" s="13">
        <v>500</v>
      </c>
      <c r="G84" s="13"/>
      <c r="H84" s="13"/>
      <c r="I84" s="13">
        <f t="shared" si="4"/>
        <v>500</v>
      </c>
    </row>
    <row r="85" spans="1:9" ht="15.75" x14ac:dyDescent="0.25">
      <c r="A85" s="14"/>
      <c r="B85" s="12"/>
      <c r="C85" s="12">
        <v>633010</v>
      </c>
      <c r="D85" s="12">
        <v>41</v>
      </c>
      <c r="E85" s="12" t="s">
        <v>94</v>
      </c>
      <c r="F85" s="13">
        <v>400</v>
      </c>
      <c r="G85" s="13"/>
      <c r="H85" s="13"/>
      <c r="I85" s="13">
        <f t="shared" si="4"/>
        <v>400</v>
      </c>
    </row>
    <row r="86" spans="1:9" ht="15.75" x14ac:dyDescent="0.25">
      <c r="A86" s="14"/>
      <c r="B86" s="12"/>
      <c r="C86" s="12">
        <v>633011</v>
      </c>
      <c r="D86" s="12">
        <v>41</v>
      </c>
      <c r="E86" s="12" t="s">
        <v>95</v>
      </c>
      <c r="F86" s="13">
        <v>0</v>
      </c>
      <c r="G86" s="13"/>
      <c r="H86" s="13"/>
      <c r="I86" s="13">
        <f t="shared" si="4"/>
        <v>0</v>
      </c>
    </row>
    <row r="87" spans="1:9" ht="15.75" x14ac:dyDescent="0.25">
      <c r="A87" s="14"/>
      <c r="B87" s="12"/>
      <c r="C87" s="12">
        <v>633013</v>
      </c>
      <c r="D87" s="12">
        <v>41</v>
      </c>
      <c r="E87" s="12" t="s">
        <v>96</v>
      </c>
      <c r="F87" s="13">
        <v>678</v>
      </c>
      <c r="G87" s="13"/>
      <c r="H87" s="13"/>
      <c r="I87" s="13">
        <f t="shared" si="4"/>
        <v>678</v>
      </c>
    </row>
    <row r="88" spans="1:9" ht="15.75" x14ac:dyDescent="0.25">
      <c r="A88" s="14"/>
      <c r="B88" s="12"/>
      <c r="C88" s="12">
        <v>633016</v>
      </c>
      <c r="D88" s="12">
        <v>41</v>
      </c>
      <c r="E88" s="12" t="s">
        <v>97</v>
      </c>
      <c r="F88" s="13">
        <v>1860</v>
      </c>
      <c r="G88" s="13"/>
      <c r="H88" s="13"/>
      <c r="I88" s="13">
        <f t="shared" si="4"/>
        <v>1860</v>
      </c>
    </row>
    <row r="89" spans="1:9" ht="15.75" x14ac:dyDescent="0.25">
      <c r="A89" s="14"/>
      <c r="B89" s="28">
        <v>634</v>
      </c>
      <c r="C89" s="28"/>
      <c r="D89" s="28">
        <v>41</v>
      </c>
      <c r="E89" s="28" t="s">
        <v>98</v>
      </c>
      <c r="F89" s="29">
        <f>SUM(F90:F94)</f>
        <v>2350</v>
      </c>
      <c r="G89" s="29">
        <f>SUM(G90:G94)</f>
        <v>66</v>
      </c>
      <c r="H89" s="29">
        <f>SUM(H90:H94)</f>
        <v>66</v>
      </c>
      <c r="I89" s="29">
        <f>F89+G89-H89</f>
        <v>2350</v>
      </c>
    </row>
    <row r="90" spans="1:9" ht="15.75" x14ac:dyDescent="0.25">
      <c r="A90" s="14"/>
      <c r="B90" s="12"/>
      <c r="C90" s="12">
        <v>634001</v>
      </c>
      <c r="D90" s="12">
        <v>41</v>
      </c>
      <c r="E90" s="12" t="s">
        <v>99</v>
      </c>
      <c r="F90" s="13">
        <v>1000</v>
      </c>
      <c r="G90" s="13"/>
      <c r="H90" s="13"/>
      <c r="I90" s="13">
        <f t="shared" si="4"/>
        <v>1000</v>
      </c>
    </row>
    <row r="91" spans="1:9" ht="15.75" x14ac:dyDescent="0.25">
      <c r="A91" s="14"/>
      <c r="B91" s="12"/>
      <c r="C91" s="12">
        <v>634002</v>
      </c>
      <c r="D91" s="12">
        <v>41</v>
      </c>
      <c r="E91" s="12" t="s">
        <v>100</v>
      </c>
      <c r="F91" s="13">
        <v>668</v>
      </c>
      <c r="G91" s="13">
        <v>66</v>
      </c>
      <c r="H91" s="13"/>
      <c r="I91" s="13">
        <f t="shared" si="4"/>
        <v>734</v>
      </c>
    </row>
    <row r="92" spans="1:9" ht="15.75" x14ac:dyDescent="0.25">
      <c r="A92" s="14"/>
      <c r="B92" s="12"/>
      <c r="C92" s="12">
        <v>634003</v>
      </c>
      <c r="D92" s="12">
        <v>41</v>
      </c>
      <c r="E92" s="12" t="s">
        <v>101</v>
      </c>
      <c r="F92" s="13">
        <v>500</v>
      </c>
      <c r="G92" s="13"/>
      <c r="H92" s="13">
        <v>66</v>
      </c>
      <c r="I92" s="13">
        <f t="shared" si="4"/>
        <v>434</v>
      </c>
    </row>
    <row r="93" spans="1:9" ht="15.75" x14ac:dyDescent="0.25">
      <c r="A93" s="14"/>
      <c r="B93" s="12"/>
      <c r="C93" s="12">
        <v>634004</v>
      </c>
      <c r="D93" s="12">
        <v>41</v>
      </c>
      <c r="E93" s="12" t="s">
        <v>102</v>
      </c>
      <c r="F93" s="13">
        <v>132</v>
      </c>
      <c r="G93" s="13"/>
      <c r="H93" s="13"/>
      <c r="I93" s="13">
        <f t="shared" si="4"/>
        <v>132</v>
      </c>
    </row>
    <row r="94" spans="1:9" ht="15.75" x14ac:dyDescent="0.25">
      <c r="A94" s="14"/>
      <c r="B94" s="12"/>
      <c r="C94" s="12">
        <v>634005</v>
      </c>
      <c r="D94" s="12">
        <v>41</v>
      </c>
      <c r="E94" s="12" t="s">
        <v>103</v>
      </c>
      <c r="F94" s="13">
        <v>50</v>
      </c>
      <c r="G94" s="13"/>
      <c r="H94" s="13"/>
      <c r="I94" s="13">
        <f t="shared" si="4"/>
        <v>50</v>
      </c>
    </row>
    <row r="95" spans="1:9" ht="15.75" x14ac:dyDescent="0.25">
      <c r="A95" s="14"/>
      <c r="B95" s="28">
        <v>635</v>
      </c>
      <c r="C95" s="28"/>
      <c r="D95" s="28">
        <v>41</v>
      </c>
      <c r="E95" s="28" t="s">
        <v>104</v>
      </c>
      <c r="F95" s="29">
        <f>SUM(F96:F101)</f>
        <v>14476</v>
      </c>
      <c r="G95" s="29">
        <f t="shared" ref="G95:H95" si="7">SUM(G96:G101)</f>
        <v>0</v>
      </c>
      <c r="H95" s="29">
        <f t="shared" si="7"/>
        <v>1453</v>
      </c>
      <c r="I95" s="29">
        <f>F95+G95-H95</f>
        <v>13023</v>
      </c>
    </row>
    <row r="96" spans="1:9" ht="15.75" x14ac:dyDescent="0.25">
      <c r="A96" s="14"/>
      <c r="B96" s="12"/>
      <c r="C96" s="12">
        <v>635002</v>
      </c>
      <c r="D96" s="12">
        <v>41</v>
      </c>
      <c r="E96" s="12" t="s">
        <v>105</v>
      </c>
      <c r="F96" s="13">
        <v>2330</v>
      </c>
      <c r="G96" s="13"/>
      <c r="H96" s="13"/>
      <c r="I96" s="13">
        <f t="shared" si="4"/>
        <v>2330</v>
      </c>
    </row>
    <row r="97" spans="1:9" ht="15.75" x14ac:dyDescent="0.25">
      <c r="A97" s="14"/>
      <c r="B97" s="12"/>
      <c r="C97" s="12">
        <v>635003</v>
      </c>
      <c r="D97" s="12">
        <v>41</v>
      </c>
      <c r="E97" s="12" t="s">
        <v>106</v>
      </c>
      <c r="F97" s="13">
        <v>100</v>
      </c>
      <c r="G97" s="13"/>
      <c r="H97" s="13"/>
      <c r="I97" s="13">
        <f t="shared" si="4"/>
        <v>100</v>
      </c>
    </row>
    <row r="98" spans="1:9" ht="15.75" x14ac:dyDescent="0.25">
      <c r="A98" s="14"/>
      <c r="B98" s="12"/>
      <c r="C98" s="12">
        <v>635004</v>
      </c>
      <c r="D98" s="12">
        <v>41</v>
      </c>
      <c r="E98" s="12" t="s">
        <v>107</v>
      </c>
      <c r="F98" s="13"/>
      <c r="G98" s="13"/>
      <c r="H98" s="13"/>
      <c r="I98" s="13">
        <f t="shared" si="4"/>
        <v>0</v>
      </c>
    </row>
    <row r="99" spans="1:9" ht="15.75" x14ac:dyDescent="0.25">
      <c r="A99" s="14"/>
      <c r="B99" s="12"/>
      <c r="C99" s="12">
        <v>635005</v>
      </c>
      <c r="D99" s="12">
        <v>41</v>
      </c>
      <c r="E99" s="12" t="s">
        <v>108</v>
      </c>
      <c r="F99" s="13">
        <v>750</v>
      </c>
      <c r="G99" s="13"/>
      <c r="H99" s="13"/>
      <c r="I99" s="13">
        <f t="shared" si="4"/>
        <v>750</v>
      </c>
    </row>
    <row r="100" spans="1:9" ht="15.75" x14ac:dyDescent="0.25">
      <c r="A100" s="14"/>
      <c r="B100" s="12"/>
      <c r="C100" s="12">
        <v>635006</v>
      </c>
      <c r="D100" s="12">
        <v>41</v>
      </c>
      <c r="E100" s="12" t="s">
        <v>109</v>
      </c>
      <c r="F100" s="13">
        <v>3060</v>
      </c>
      <c r="G100" s="13"/>
      <c r="H100" s="13">
        <v>1453</v>
      </c>
      <c r="I100" s="13">
        <f t="shared" si="4"/>
        <v>1607</v>
      </c>
    </row>
    <row r="101" spans="1:9" ht="15.75" x14ac:dyDescent="0.25">
      <c r="A101" s="14"/>
      <c r="B101" s="12"/>
      <c r="C101" s="12">
        <v>635009</v>
      </c>
      <c r="D101" s="12">
        <v>41</v>
      </c>
      <c r="E101" s="12" t="s">
        <v>110</v>
      </c>
      <c r="F101" s="13">
        <v>8236</v>
      </c>
      <c r="G101" s="13"/>
      <c r="H101" s="13"/>
      <c r="I101" s="13">
        <f t="shared" si="4"/>
        <v>8236</v>
      </c>
    </row>
    <row r="102" spans="1:9" ht="15.75" x14ac:dyDescent="0.25">
      <c r="A102" s="14"/>
      <c r="B102" s="28">
        <v>636</v>
      </c>
      <c r="C102" s="28"/>
      <c r="D102" s="28">
        <v>41</v>
      </c>
      <c r="E102" s="28" t="s">
        <v>111</v>
      </c>
      <c r="F102" s="29">
        <f>F103+F104</f>
        <v>2315</v>
      </c>
      <c r="G102" s="29">
        <f>G103+G104</f>
        <v>147</v>
      </c>
      <c r="H102" s="29">
        <f t="shared" ref="H102" si="8">H103</f>
        <v>0</v>
      </c>
      <c r="I102" s="29">
        <f>F102+G102-H102</f>
        <v>2462</v>
      </c>
    </row>
    <row r="103" spans="1:9" ht="15.75" x14ac:dyDescent="0.25">
      <c r="A103" s="14"/>
      <c r="B103" s="12"/>
      <c r="C103" s="12">
        <v>636002</v>
      </c>
      <c r="D103" s="12">
        <v>41</v>
      </c>
      <c r="E103" s="12" t="s">
        <v>107</v>
      </c>
      <c r="F103" s="13">
        <v>2225</v>
      </c>
      <c r="G103" s="13">
        <v>147</v>
      </c>
      <c r="H103" s="13"/>
      <c r="I103" s="13">
        <f t="shared" si="4"/>
        <v>2372</v>
      </c>
    </row>
    <row r="104" spans="1:9" ht="15.75" x14ac:dyDescent="0.25">
      <c r="A104" s="14"/>
      <c r="B104" s="12"/>
      <c r="C104" s="12">
        <v>636008</v>
      </c>
      <c r="D104" s="12">
        <v>41</v>
      </c>
      <c r="E104" s="12" t="s">
        <v>112</v>
      </c>
      <c r="F104" s="13">
        <v>90</v>
      </c>
      <c r="G104" s="13"/>
      <c r="H104" s="13"/>
      <c r="I104" s="13">
        <f t="shared" si="4"/>
        <v>90</v>
      </c>
    </row>
    <row r="105" spans="1:9" ht="15.75" x14ac:dyDescent="0.25">
      <c r="A105" s="14"/>
      <c r="B105" s="28">
        <v>637</v>
      </c>
      <c r="C105" s="28"/>
      <c r="D105" s="28">
        <v>41</v>
      </c>
      <c r="E105" s="28" t="s">
        <v>113</v>
      </c>
      <c r="F105" s="29">
        <f>SUM(F106:F120)</f>
        <v>96429</v>
      </c>
      <c r="G105" s="29">
        <f>SUM(G106:G120)</f>
        <v>243</v>
      </c>
      <c r="H105" s="29">
        <f>SUM(H106:H120)</f>
        <v>0</v>
      </c>
      <c r="I105" s="29">
        <f>F105+G105-H105</f>
        <v>96672</v>
      </c>
    </row>
    <row r="106" spans="1:9" ht="15.75" x14ac:dyDescent="0.25">
      <c r="A106" s="14"/>
      <c r="B106" s="14"/>
      <c r="C106" s="12">
        <v>637003</v>
      </c>
      <c r="D106" s="12">
        <v>41</v>
      </c>
      <c r="E106" s="12" t="s">
        <v>114</v>
      </c>
      <c r="F106" s="13">
        <v>940</v>
      </c>
      <c r="G106" s="13"/>
      <c r="H106" s="13"/>
      <c r="I106" s="13">
        <f t="shared" si="4"/>
        <v>940</v>
      </c>
    </row>
    <row r="107" spans="1:9" ht="15.75" x14ac:dyDescent="0.25">
      <c r="A107" s="14"/>
      <c r="B107" s="14"/>
      <c r="C107" s="12">
        <v>637004</v>
      </c>
      <c r="D107" s="12">
        <v>41</v>
      </c>
      <c r="E107" s="12" t="s">
        <v>115</v>
      </c>
      <c r="F107" s="13">
        <v>5216</v>
      </c>
      <c r="G107" s="13">
        <v>243</v>
      </c>
      <c r="H107" s="13"/>
      <c r="I107" s="13">
        <f t="shared" si="4"/>
        <v>5459</v>
      </c>
    </row>
    <row r="108" spans="1:9" ht="15.75" x14ac:dyDescent="0.25">
      <c r="A108" s="14"/>
      <c r="B108" s="14"/>
      <c r="C108" s="12">
        <v>637005</v>
      </c>
      <c r="D108" s="12">
        <v>41</v>
      </c>
      <c r="E108" s="12" t="s">
        <v>116</v>
      </c>
      <c r="F108" s="13">
        <v>2616</v>
      </c>
      <c r="G108" s="13"/>
      <c r="H108" s="13"/>
      <c r="I108" s="13">
        <f t="shared" si="4"/>
        <v>2616</v>
      </c>
    </row>
    <row r="109" spans="1:9" ht="15.75" x14ac:dyDescent="0.25">
      <c r="A109" s="14"/>
      <c r="B109" s="14"/>
      <c r="C109" s="12">
        <v>637006</v>
      </c>
      <c r="D109" s="12">
        <v>41</v>
      </c>
      <c r="E109" s="12" t="s">
        <v>117</v>
      </c>
      <c r="F109" s="13">
        <v>240</v>
      </c>
      <c r="G109" s="13"/>
      <c r="H109" s="13"/>
      <c r="I109" s="13">
        <f t="shared" si="4"/>
        <v>240</v>
      </c>
    </row>
    <row r="110" spans="1:9" ht="15.75" x14ac:dyDescent="0.25">
      <c r="A110" s="14"/>
      <c r="B110" s="14"/>
      <c r="C110" s="12">
        <v>637009</v>
      </c>
      <c r="D110" s="12">
        <v>41</v>
      </c>
      <c r="E110" s="12" t="s">
        <v>118</v>
      </c>
      <c r="F110" s="13"/>
      <c r="G110" s="13"/>
      <c r="H110" s="13"/>
      <c r="I110" s="13">
        <f t="shared" si="4"/>
        <v>0</v>
      </c>
    </row>
    <row r="111" spans="1:9" ht="15.75" x14ac:dyDescent="0.25">
      <c r="A111" s="14"/>
      <c r="B111" s="14"/>
      <c r="C111" s="12">
        <v>637011</v>
      </c>
      <c r="D111" s="12">
        <v>41</v>
      </c>
      <c r="E111" s="12" t="s">
        <v>119</v>
      </c>
      <c r="F111" s="13">
        <v>2780</v>
      </c>
      <c r="G111" s="13"/>
      <c r="H111" s="13"/>
      <c r="I111" s="13">
        <f t="shared" si="4"/>
        <v>2780</v>
      </c>
    </row>
    <row r="112" spans="1:9" ht="15.75" x14ac:dyDescent="0.25">
      <c r="A112" s="14"/>
      <c r="B112" s="14"/>
      <c r="C112" s="12">
        <v>637012</v>
      </c>
      <c r="D112" s="12">
        <v>41</v>
      </c>
      <c r="E112" s="12" t="s">
        <v>120</v>
      </c>
      <c r="F112" s="13">
        <v>1648</v>
      </c>
      <c r="G112" s="13"/>
      <c r="H112" s="13"/>
      <c r="I112" s="13">
        <f t="shared" si="4"/>
        <v>1648</v>
      </c>
    </row>
    <row r="113" spans="1:10" ht="15.75" x14ac:dyDescent="0.25">
      <c r="A113" s="14"/>
      <c r="B113" s="14"/>
      <c r="C113" s="12">
        <v>637014</v>
      </c>
      <c r="D113" s="12">
        <v>41</v>
      </c>
      <c r="E113" s="12" t="s">
        <v>121</v>
      </c>
      <c r="F113" s="13">
        <v>18316</v>
      </c>
      <c r="G113" s="13"/>
      <c r="H113" s="13"/>
      <c r="I113" s="13">
        <f t="shared" si="4"/>
        <v>18316</v>
      </c>
    </row>
    <row r="114" spans="1:10" ht="15.75" x14ac:dyDescent="0.25">
      <c r="A114" s="14"/>
      <c r="B114" s="14"/>
      <c r="C114" s="12">
        <v>637016</v>
      </c>
      <c r="D114" s="12">
        <v>41</v>
      </c>
      <c r="E114" s="12" t="s">
        <v>122</v>
      </c>
      <c r="F114" s="13">
        <v>4906</v>
      </c>
      <c r="G114" s="13"/>
      <c r="H114" s="13"/>
      <c r="I114" s="13">
        <f t="shared" si="4"/>
        <v>4906</v>
      </c>
    </row>
    <row r="115" spans="1:10" ht="15.75" x14ac:dyDescent="0.25">
      <c r="A115" s="14"/>
      <c r="B115" s="14"/>
      <c r="C115" s="12">
        <v>637021</v>
      </c>
      <c r="D115" s="12">
        <v>41</v>
      </c>
      <c r="E115" s="12" t="s">
        <v>123</v>
      </c>
      <c r="F115" s="13">
        <v>400</v>
      </c>
      <c r="G115" s="13"/>
      <c r="H115" s="13"/>
      <c r="I115" s="13">
        <f t="shared" si="4"/>
        <v>400</v>
      </c>
    </row>
    <row r="116" spans="1:10" ht="15.75" x14ac:dyDescent="0.25">
      <c r="A116" s="14"/>
      <c r="B116" s="14"/>
      <c r="C116" s="12">
        <v>637026</v>
      </c>
      <c r="D116" s="12">
        <v>41</v>
      </c>
      <c r="E116" s="12" t="s">
        <v>124</v>
      </c>
      <c r="F116" s="13">
        <v>49167</v>
      </c>
      <c r="G116" s="13"/>
      <c r="H116" s="13"/>
      <c r="I116" s="13">
        <f t="shared" si="4"/>
        <v>49167</v>
      </c>
    </row>
    <row r="117" spans="1:10" ht="27" customHeight="1" x14ac:dyDescent="0.25">
      <c r="A117" s="14"/>
      <c r="B117" s="14"/>
      <c r="C117" s="12">
        <v>637027</v>
      </c>
      <c r="D117" s="12">
        <v>41</v>
      </c>
      <c r="E117" s="16" t="s">
        <v>125</v>
      </c>
      <c r="F117" s="13">
        <v>6100</v>
      </c>
      <c r="G117" s="13"/>
      <c r="H117" s="13"/>
      <c r="I117" s="13">
        <f t="shared" si="4"/>
        <v>6100</v>
      </c>
    </row>
    <row r="118" spans="1:10" ht="16.899999999999999" customHeight="1" x14ac:dyDescent="0.25">
      <c r="A118" s="14"/>
      <c r="B118" s="14"/>
      <c r="C118" s="12">
        <v>637031</v>
      </c>
      <c r="D118" s="12">
        <v>41</v>
      </c>
      <c r="E118" s="16" t="s">
        <v>126</v>
      </c>
      <c r="F118" s="13"/>
      <c r="G118" s="13"/>
      <c r="H118" s="13"/>
      <c r="I118" s="13">
        <f t="shared" si="4"/>
        <v>0</v>
      </c>
    </row>
    <row r="119" spans="1:10" ht="15.75" x14ac:dyDescent="0.25">
      <c r="A119" s="14"/>
      <c r="B119" s="14"/>
      <c r="C119" s="12">
        <v>637035</v>
      </c>
      <c r="D119" s="12">
        <v>41</v>
      </c>
      <c r="E119" s="12" t="s">
        <v>127</v>
      </c>
      <c r="F119" s="13">
        <v>3800</v>
      </c>
      <c r="G119" s="13"/>
      <c r="H119" s="13"/>
      <c r="I119" s="13">
        <f t="shared" si="4"/>
        <v>3800</v>
      </c>
    </row>
    <row r="120" spans="1:10" ht="32.450000000000003" customHeight="1" x14ac:dyDescent="0.25">
      <c r="A120" s="14"/>
      <c r="B120" s="14"/>
      <c r="C120" s="12">
        <v>637040</v>
      </c>
      <c r="D120" s="12">
        <v>41</v>
      </c>
      <c r="E120" s="16" t="s">
        <v>128</v>
      </c>
      <c r="F120" s="13">
        <v>300</v>
      </c>
      <c r="G120" s="13"/>
      <c r="H120" s="13"/>
      <c r="I120" s="13">
        <f t="shared" si="4"/>
        <v>300</v>
      </c>
    </row>
    <row r="121" spans="1:10" ht="36.6" customHeight="1" x14ac:dyDescent="0.25">
      <c r="A121" s="14"/>
      <c r="B121" s="28">
        <v>642</v>
      </c>
      <c r="C121" s="31"/>
      <c r="D121" s="28">
        <v>41</v>
      </c>
      <c r="E121" s="30" t="s">
        <v>129</v>
      </c>
      <c r="F121" s="29">
        <f>SUM(F122:F124)</f>
        <v>17192</v>
      </c>
      <c r="G121" s="29">
        <f t="shared" ref="G121:H121" si="9">SUM(G122:G124)</f>
        <v>0</v>
      </c>
      <c r="H121" s="29">
        <f t="shared" si="9"/>
        <v>0</v>
      </c>
      <c r="I121" s="29">
        <f>F121+G121-H121</f>
        <v>17192</v>
      </c>
    </row>
    <row r="122" spans="1:10" ht="15.75" x14ac:dyDescent="0.25">
      <c r="A122" s="14"/>
      <c r="B122" s="14"/>
      <c r="C122" s="12">
        <v>642006</v>
      </c>
      <c r="D122" s="12">
        <v>41</v>
      </c>
      <c r="E122" s="12" t="s">
        <v>130</v>
      </c>
      <c r="F122" s="13">
        <v>290</v>
      </c>
      <c r="G122" s="13"/>
      <c r="H122" s="13"/>
      <c r="I122" s="13">
        <f t="shared" si="4"/>
        <v>290</v>
      </c>
    </row>
    <row r="123" spans="1:10" ht="15.75" x14ac:dyDescent="0.25">
      <c r="A123" s="14"/>
      <c r="B123" s="14"/>
      <c r="C123" s="12">
        <v>642012</v>
      </c>
      <c r="D123" s="12">
        <v>41</v>
      </c>
      <c r="E123" s="12" t="s">
        <v>131</v>
      </c>
      <c r="F123" s="13">
        <v>11212</v>
      </c>
      <c r="G123" s="13"/>
      <c r="H123" s="13"/>
      <c r="I123" s="13">
        <f t="shared" si="4"/>
        <v>11212</v>
      </c>
    </row>
    <row r="124" spans="1:10" ht="15.75" x14ac:dyDescent="0.25">
      <c r="A124" s="14"/>
      <c r="B124" s="14"/>
      <c r="C124" s="12">
        <v>642015</v>
      </c>
      <c r="D124" s="12">
        <v>41</v>
      </c>
      <c r="E124" s="12" t="s">
        <v>132</v>
      </c>
      <c r="F124" s="13">
        <v>5690</v>
      </c>
      <c r="G124" s="13"/>
      <c r="H124" s="13"/>
      <c r="I124" s="13">
        <f t="shared" si="4"/>
        <v>5690</v>
      </c>
    </row>
    <row r="125" spans="1:10" ht="15.75" x14ac:dyDescent="0.25">
      <c r="A125" s="14"/>
      <c r="B125" s="14"/>
      <c r="C125" s="14"/>
      <c r="D125" s="14"/>
      <c r="E125" s="12"/>
      <c r="F125" s="13"/>
      <c r="G125" s="13"/>
      <c r="H125" s="13"/>
      <c r="I125" s="13"/>
    </row>
    <row r="126" spans="1:10" ht="15.75" x14ac:dyDescent="0.25">
      <c r="A126" s="32" t="s">
        <v>133</v>
      </c>
      <c r="B126" s="33"/>
      <c r="C126" s="33"/>
      <c r="D126" s="25">
        <v>41</v>
      </c>
      <c r="E126" s="25" t="s">
        <v>134</v>
      </c>
      <c r="F126" s="26">
        <f>F127</f>
        <v>6778</v>
      </c>
      <c r="G126" s="26">
        <f>G127+G128+G129</f>
        <v>0</v>
      </c>
      <c r="H126" s="26">
        <f>H127+H128+H129</f>
        <v>0</v>
      </c>
      <c r="I126" s="26">
        <f>F126+G126-H126</f>
        <v>6778</v>
      </c>
      <c r="J126" s="27"/>
    </row>
    <row r="127" spans="1:10" ht="15.75" x14ac:dyDescent="0.25">
      <c r="A127" s="14"/>
      <c r="B127" s="34">
        <v>637</v>
      </c>
      <c r="C127" s="34"/>
      <c r="D127" s="28">
        <v>41</v>
      </c>
      <c r="E127" s="28" t="s">
        <v>135</v>
      </c>
      <c r="F127" s="13">
        <f>F129+F128</f>
        <v>6778</v>
      </c>
      <c r="G127" s="13"/>
      <c r="H127" s="13"/>
      <c r="I127" s="13">
        <f t="shared" ref="I127:I129" si="10">F127+G127-H127</f>
        <v>6778</v>
      </c>
    </row>
    <row r="128" spans="1:10" ht="15.75" x14ac:dyDescent="0.25">
      <c r="A128" s="14"/>
      <c r="B128" s="35"/>
      <c r="C128" s="35">
        <v>637005</v>
      </c>
      <c r="D128" s="35">
        <v>41</v>
      </c>
      <c r="E128" s="12" t="s">
        <v>116</v>
      </c>
      <c r="F128" s="13">
        <v>6328</v>
      </c>
      <c r="G128" s="13"/>
      <c r="H128" s="13"/>
      <c r="I128" s="13">
        <f t="shared" si="10"/>
        <v>6328</v>
      </c>
    </row>
    <row r="129" spans="1:9" ht="15.75" x14ac:dyDescent="0.25">
      <c r="A129" s="14"/>
      <c r="B129" s="35"/>
      <c r="C129" s="35">
        <v>637012</v>
      </c>
      <c r="D129" s="35">
        <v>41</v>
      </c>
      <c r="E129" s="12" t="s">
        <v>120</v>
      </c>
      <c r="F129" s="13">
        <v>450</v>
      </c>
      <c r="G129" s="13"/>
      <c r="H129" s="13"/>
      <c r="I129" s="13">
        <f t="shared" si="10"/>
        <v>450</v>
      </c>
    </row>
    <row r="130" spans="1:9" ht="15.75" x14ac:dyDescent="0.25">
      <c r="A130" s="14"/>
      <c r="B130" s="14"/>
      <c r="C130" s="14"/>
      <c r="D130" s="14"/>
      <c r="E130" s="12"/>
      <c r="F130" s="13"/>
      <c r="G130" s="13"/>
      <c r="H130" s="13"/>
      <c r="I130" s="13"/>
    </row>
    <row r="131" spans="1:9" ht="46.15" customHeight="1" x14ac:dyDescent="0.25">
      <c r="A131" s="32" t="s">
        <v>136</v>
      </c>
      <c r="B131" s="36"/>
      <c r="C131" s="36"/>
      <c r="D131" s="36">
        <v>41</v>
      </c>
      <c r="E131" s="37" t="s">
        <v>137</v>
      </c>
      <c r="F131" s="26">
        <f>F146+F137+F132</f>
        <v>264270</v>
      </c>
      <c r="G131" s="26">
        <f t="shared" ref="G131:H131" si="11">G146+G137+G132</f>
        <v>5442</v>
      </c>
      <c r="H131" s="26">
        <f t="shared" si="11"/>
        <v>4379</v>
      </c>
      <c r="I131" s="26">
        <f>F131+G131-H131</f>
        <v>265333</v>
      </c>
    </row>
    <row r="132" spans="1:9" ht="15.75" x14ac:dyDescent="0.25">
      <c r="A132" s="14"/>
      <c r="B132" s="34">
        <v>610</v>
      </c>
      <c r="C132" s="34"/>
      <c r="D132" s="34">
        <v>41</v>
      </c>
      <c r="E132" s="28" t="s">
        <v>63</v>
      </c>
      <c r="F132" s="29">
        <f>SUM(F133:F136)</f>
        <v>85453</v>
      </c>
      <c r="G132" s="29">
        <f t="shared" ref="G132:I132" si="12">SUM(G133:G136)</f>
        <v>0</v>
      </c>
      <c r="H132" s="29">
        <f t="shared" si="12"/>
        <v>0</v>
      </c>
      <c r="I132" s="29">
        <f t="shared" si="12"/>
        <v>85453</v>
      </c>
    </row>
    <row r="133" spans="1:9" ht="15.75" x14ac:dyDescent="0.25">
      <c r="A133" s="14"/>
      <c r="B133" s="12">
        <v>611</v>
      </c>
      <c r="C133" s="12"/>
      <c r="D133" s="12">
        <v>41</v>
      </c>
      <c r="E133" s="12" t="s">
        <v>64</v>
      </c>
      <c r="F133" s="13">
        <v>63593</v>
      </c>
      <c r="G133" s="13"/>
      <c r="H133" s="13"/>
      <c r="I133" s="13">
        <f t="shared" ref="I133:I145" si="13">F133+G133-H133</f>
        <v>63593</v>
      </c>
    </row>
    <row r="134" spans="1:9" ht="15.75" x14ac:dyDescent="0.25">
      <c r="A134" s="14"/>
      <c r="B134" s="12">
        <v>612</v>
      </c>
      <c r="C134" s="12">
        <v>612001</v>
      </c>
      <c r="D134" s="12">
        <v>41</v>
      </c>
      <c r="E134" s="12" t="s">
        <v>65</v>
      </c>
      <c r="F134" s="13">
        <v>10800</v>
      </c>
      <c r="G134" s="13"/>
      <c r="H134" s="13"/>
      <c r="I134" s="13">
        <f t="shared" si="13"/>
        <v>10800</v>
      </c>
    </row>
    <row r="135" spans="1:9" ht="15.75" x14ac:dyDescent="0.25">
      <c r="A135" s="14"/>
      <c r="B135" s="12">
        <v>612</v>
      </c>
      <c r="C135" s="12">
        <v>612002</v>
      </c>
      <c r="D135" s="12">
        <v>41</v>
      </c>
      <c r="E135" s="12" t="s">
        <v>66</v>
      </c>
      <c r="F135" s="13">
        <v>1560</v>
      </c>
      <c r="G135" s="13"/>
      <c r="H135" s="13"/>
      <c r="I135" s="13">
        <f t="shared" si="13"/>
        <v>1560</v>
      </c>
    </row>
    <row r="136" spans="1:9" ht="15.75" x14ac:dyDescent="0.25">
      <c r="A136" s="14"/>
      <c r="B136" s="12">
        <v>614</v>
      </c>
      <c r="C136" s="12"/>
      <c r="D136" s="12">
        <v>41</v>
      </c>
      <c r="E136" s="12" t="s">
        <v>67</v>
      </c>
      <c r="F136" s="13">
        <v>9500</v>
      </c>
      <c r="G136" s="13"/>
      <c r="H136" s="13"/>
      <c r="I136" s="13">
        <f t="shared" si="13"/>
        <v>9500</v>
      </c>
    </row>
    <row r="137" spans="1:9" ht="15.75" x14ac:dyDescent="0.25">
      <c r="A137" s="14"/>
      <c r="B137" s="28">
        <v>620</v>
      </c>
      <c r="C137" s="28"/>
      <c r="D137" s="28">
        <v>41</v>
      </c>
      <c r="E137" s="28" t="s">
        <v>68</v>
      </c>
      <c r="F137" s="29">
        <f>SUM(F138:F145)</f>
        <v>33176</v>
      </c>
      <c r="G137" s="29">
        <f t="shared" ref="G137:I137" si="14">SUM(G138:G145)</f>
        <v>822</v>
      </c>
      <c r="H137" s="29">
        <f t="shared" si="14"/>
        <v>2304</v>
      </c>
      <c r="I137" s="29">
        <f t="shared" si="14"/>
        <v>31694</v>
      </c>
    </row>
    <row r="138" spans="1:9" ht="15.75" x14ac:dyDescent="0.25">
      <c r="A138" s="14"/>
      <c r="B138" s="12">
        <v>621</v>
      </c>
      <c r="C138" s="12"/>
      <c r="D138" s="12">
        <v>41</v>
      </c>
      <c r="E138" s="12" t="s">
        <v>69</v>
      </c>
      <c r="F138" s="13">
        <v>5421</v>
      </c>
      <c r="G138" s="13"/>
      <c r="H138" s="13">
        <v>822</v>
      </c>
      <c r="I138" s="13">
        <f t="shared" si="13"/>
        <v>4599</v>
      </c>
    </row>
    <row r="139" spans="1:9" ht="15.75" x14ac:dyDescent="0.25">
      <c r="A139" s="14"/>
      <c r="B139" s="12">
        <v>623</v>
      </c>
      <c r="C139" s="12"/>
      <c r="D139" s="12">
        <v>41</v>
      </c>
      <c r="E139" s="12" t="s">
        <v>70</v>
      </c>
      <c r="F139" s="13">
        <v>4311</v>
      </c>
      <c r="G139" s="13">
        <v>822</v>
      </c>
      <c r="H139" s="13"/>
      <c r="I139" s="13">
        <f t="shared" si="13"/>
        <v>5133</v>
      </c>
    </row>
    <row r="140" spans="1:9" ht="15.75" x14ac:dyDescent="0.25">
      <c r="A140" s="14"/>
      <c r="B140" s="12">
        <v>625</v>
      </c>
      <c r="C140" s="12">
        <v>625001</v>
      </c>
      <c r="D140" s="12">
        <v>41</v>
      </c>
      <c r="E140" s="12" t="s">
        <v>71</v>
      </c>
      <c r="F140" s="13">
        <v>1362</v>
      </c>
      <c r="G140" s="13"/>
      <c r="H140" s="13"/>
      <c r="I140" s="13">
        <f t="shared" si="13"/>
        <v>1362</v>
      </c>
    </row>
    <row r="141" spans="1:9" ht="15.75" x14ac:dyDescent="0.25">
      <c r="A141" s="14"/>
      <c r="B141" s="12">
        <v>625</v>
      </c>
      <c r="C141" s="12">
        <v>625002</v>
      </c>
      <c r="D141" s="12">
        <v>41</v>
      </c>
      <c r="E141" s="12" t="s">
        <v>72</v>
      </c>
      <c r="F141" s="13">
        <v>13002</v>
      </c>
      <c r="G141" s="13"/>
      <c r="H141" s="13">
        <v>1482</v>
      </c>
      <c r="I141" s="13">
        <f t="shared" si="13"/>
        <v>11520</v>
      </c>
    </row>
    <row r="142" spans="1:9" ht="15.75" x14ac:dyDescent="0.25">
      <c r="A142" s="14"/>
      <c r="B142" s="12">
        <v>625</v>
      </c>
      <c r="C142" s="12">
        <v>625003</v>
      </c>
      <c r="D142" s="12">
        <v>41</v>
      </c>
      <c r="E142" s="12" t="s">
        <v>73</v>
      </c>
      <c r="F142" s="13">
        <v>773</v>
      </c>
      <c r="G142" s="13"/>
      <c r="H142" s="13"/>
      <c r="I142" s="13">
        <f t="shared" si="13"/>
        <v>773</v>
      </c>
    </row>
    <row r="143" spans="1:9" ht="15.75" x14ac:dyDescent="0.25">
      <c r="A143" s="14"/>
      <c r="B143" s="12">
        <v>625</v>
      </c>
      <c r="C143" s="12">
        <v>625004</v>
      </c>
      <c r="D143" s="12">
        <v>41</v>
      </c>
      <c r="E143" s="12" t="s">
        <v>74</v>
      </c>
      <c r="F143" s="13">
        <v>2920</v>
      </c>
      <c r="G143" s="13"/>
      <c r="H143" s="13"/>
      <c r="I143" s="13">
        <f t="shared" si="13"/>
        <v>2920</v>
      </c>
    </row>
    <row r="144" spans="1:9" ht="15.75" x14ac:dyDescent="0.25">
      <c r="A144" s="14"/>
      <c r="B144" s="12">
        <v>625</v>
      </c>
      <c r="C144" s="12">
        <v>625005</v>
      </c>
      <c r="D144" s="12">
        <v>41</v>
      </c>
      <c r="E144" s="12" t="s">
        <v>75</v>
      </c>
      <c r="F144" s="13">
        <v>973</v>
      </c>
      <c r="G144" s="13"/>
      <c r="H144" s="13"/>
      <c r="I144" s="13">
        <f t="shared" si="13"/>
        <v>973</v>
      </c>
    </row>
    <row r="145" spans="1:9" ht="15.75" x14ac:dyDescent="0.25">
      <c r="A145" s="14"/>
      <c r="B145" s="12">
        <v>625</v>
      </c>
      <c r="C145" s="12">
        <v>625007</v>
      </c>
      <c r="D145" s="12">
        <v>41</v>
      </c>
      <c r="E145" s="12" t="s">
        <v>76</v>
      </c>
      <c r="F145" s="13">
        <v>4414</v>
      </c>
      <c r="G145" s="13"/>
      <c r="H145" s="13"/>
      <c r="I145" s="13">
        <f t="shared" si="13"/>
        <v>4414</v>
      </c>
    </row>
    <row r="146" spans="1:9" ht="23.45" customHeight="1" x14ac:dyDescent="0.25">
      <c r="A146" s="14"/>
      <c r="B146" s="28">
        <v>630</v>
      </c>
      <c r="C146" s="28"/>
      <c r="D146" s="28"/>
      <c r="E146" s="30" t="s">
        <v>78</v>
      </c>
      <c r="F146" s="29">
        <f>F178+F171+F166+F155+F149+F147</f>
        <v>145641</v>
      </c>
      <c r="G146" s="29">
        <f t="shared" ref="G146:H146" si="15">G178+G171+G166+G155+G149+G147</f>
        <v>4620</v>
      </c>
      <c r="H146" s="29">
        <f t="shared" si="15"/>
        <v>2075</v>
      </c>
      <c r="I146" s="29">
        <f>F146+G146-H146</f>
        <v>148186</v>
      </c>
    </row>
    <row r="147" spans="1:9" ht="15.75" x14ac:dyDescent="0.25">
      <c r="A147" s="14"/>
      <c r="B147" s="28">
        <v>631</v>
      </c>
      <c r="C147" s="28"/>
      <c r="D147" s="28">
        <v>41</v>
      </c>
      <c r="E147" s="28" t="s">
        <v>79</v>
      </c>
      <c r="F147" s="29">
        <f>SUM(F148)</f>
        <v>80</v>
      </c>
      <c r="G147" s="29">
        <f t="shared" ref="G147:I147" si="16">SUM(G148)</f>
        <v>0</v>
      </c>
      <c r="H147" s="29">
        <f t="shared" si="16"/>
        <v>0</v>
      </c>
      <c r="I147" s="29">
        <f t="shared" si="16"/>
        <v>80</v>
      </c>
    </row>
    <row r="148" spans="1:9" ht="15.75" x14ac:dyDescent="0.25">
      <c r="A148" s="14"/>
      <c r="B148" s="12">
        <v>631</v>
      </c>
      <c r="C148" s="12">
        <v>631001</v>
      </c>
      <c r="D148" s="12">
        <v>41</v>
      </c>
      <c r="E148" s="12" t="s">
        <v>80</v>
      </c>
      <c r="F148" s="13">
        <v>80</v>
      </c>
      <c r="G148" s="13"/>
      <c r="H148" s="13"/>
      <c r="I148" s="13">
        <f t="shared" ref="I148" si="17">F148+G148-H148</f>
        <v>80</v>
      </c>
    </row>
    <row r="149" spans="1:9" ht="15.75" x14ac:dyDescent="0.25">
      <c r="A149" s="14"/>
      <c r="B149" s="28">
        <v>632</v>
      </c>
      <c r="C149" s="28"/>
      <c r="D149" s="28">
        <v>41</v>
      </c>
      <c r="E149" s="28" t="s">
        <v>81</v>
      </c>
      <c r="F149" s="29">
        <f>SUM(F150:F154)</f>
        <v>87416</v>
      </c>
      <c r="G149" s="29">
        <f t="shared" ref="G149:I149" si="18">SUM(G150:G154)</f>
        <v>365</v>
      </c>
      <c r="H149" s="29">
        <f t="shared" si="18"/>
        <v>365</v>
      </c>
      <c r="I149" s="29">
        <f t="shared" si="18"/>
        <v>87416</v>
      </c>
    </row>
    <row r="150" spans="1:9" ht="15.75" x14ac:dyDescent="0.25">
      <c r="A150" s="14"/>
      <c r="B150" s="12">
        <v>632</v>
      </c>
      <c r="C150" s="12">
        <v>632001</v>
      </c>
      <c r="D150" s="12">
        <v>41</v>
      </c>
      <c r="E150" s="12" t="s">
        <v>82</v>
      </c>
      <c r="F150" s="13">
        <v>69398</v>
      </c>
      <c r="G150" s="13"/>
      <c r="H150" s="13"/>
      <c r="I150" s="13">
        <f t="shared" ref="I150:I188" si="19">F150+G150-H150</f>
        <v>69398</v>
      </c>
    </row>
    <row r="151" spans="1:9" ht="15.75" x14ac:dyDescent="0.25">
      <c r="A151" s="14"/>
      <c r="B151" s="12">
        <v>632</v>
      </c>
      <c r="C151" s="12">
        <v>632002</v>
      </c>
      <c r="D151" s="12">
        <v>41</v>
      </c>
      <c r="E151" s="12" t="s">
        <v>83</v>
      </c>
      <c r="F151" s="13">
        <v>15570</v>
      </c>
      <c r="G151" s="13"/>
      <c r="H151" s="13"/>
      <c r="I151" s="13">
        <f t="shared" si="19"/>
        <v>15570</v>
      </c>
    </row>
    <row r="152" spans="1:9" ht="15.75" x14ac:dyDescent="0.25">
      <c r="A152" s="14"/>
      <c r="B152" s="12"/>
      <c r="C152" s="12">
        <v>632003</v>
      </c>
      <c r="D152" s="12">
        <v>41</v>
      </c>
      <c r="E152" s="12" t="s">
        <v>84</v>
      </c>
      <c r="F152" s="13">
        <v>800</v>
      </c>
      <c r="G152" s="13">
        <v>365</v>
      </c>
      <c r="H152" s="13"/>
      <c r="I152" s="13">
        <f t="shared" si="19"/>
        <v>1165</v>
      </c>
    </row>
    <row r="153" spans="1:9" ht="15.75" x14ac:dyDescent="0.25">
      <c r="A153" s="14"/>
      <c r="B153" s="12"/>
      <c r="C153" s="12">
        <v>632004</v>
      </c>
      <c r="D153" s="12">
        <v>41</v>
      </c>
      <c r="E153" s="12" t="s">
        <v>85</v>
      </c>
      <c r="F153" s="13">
        <v>163</v>
      </c>
      <c r="G153" s="13"/>
      <c r="H153" s="13"/>
      <c r="I153" s="13">
        <f t="shared" si="19"/>
        <v>163</v>
      </c>
    </row>
    <row r="154" spans="1:9" ht="15.75" x14ac:dyDescent="0.25">
      <c r="A154" s="14"/>
      <c r="B154" s="12"/>
      <c r="C154" s="12">
        <v>632005</v>
      </c>
      <c r="D154" s="12">
        <v>41</v>
      </c>
      <c r="E154" s="12" t="s">
        <v>86</v>
      </c>
      <c r="F154" s="13">
        <v>1485</v>
      </c>
      <c r="G154" s="13"/>
      <c r="H154" s="13">
        <v>365</v>
      </c>
      <c r="I154" s="13">
        <f t="shared" si="19"/>
        <v>1120</v>
      </c>
    </row>
    <row r="155" spans="1:9" ht="15.75" x14ac:dyDescent="0.25">
      <c r="A155" s="14"/>
      <c r="B155" s="28">
        <v>633</v>
      </c>
      <c r="C155" s="28"/>
      <c r="D155" s="28">
        <v>41</v>
      </c>
      <c r="E155" s="28" t="s">
        <v>87</v>
      </c>
      <c r="F155" s="29">
        <f>SUM(F156:F165)</f>
        <v>4156</v>
      </c>
      <c r="G155" s="29">
        <f t="shared" ref="G155:I155" si="20">SUM(G156:G165)</f>
        <v>2545</v>
      </c>
      <c r="H155" s="29">
        <f t="shared" si="20"/>
        <v>90</v>
      </c>
      <c r="I155" s="29">
        <f t="shared" si="20"/>
        <v>6611</v>
      </c>
    </row>
    <row r="156" spans="1:9" ht="15.75" x14ac:dyDescent="0.25">
      <c r="A156" s="14"/>
      <c r="B156" s="12"/>
      <c r="C156" s="12">
        <v>633001</v>
      </c>
      <c r="D156" s="12">
        <v>41</v>
      </c>
      <c r="E156" s="12" t="s">
        <v>88</v>
      </c>
      <c r="F156" s="13">
        <v>200</v>
      </c>
      <c r="G156" s="13"/>
      <c r="H156" s="13"/>
      <c r="I156" s="13">
        <f t="shared" si="19"/>
        <v>200</v>
      </c>
    </row>
    <row r="157" spans="1:9" ht="15.75" x14ac:dyDescent="0.25">
      <c r="A157" s="14"/>
      <c r="B157" s="12"/>
      <c r="C157" s="12">
        <v>633002</v>
      </c>
      <c r="D157" s="12">
        <v>41</v>
      </c>
      <c r="E157" s="12" t="s">
        <v>89</v>
      </c>
      <c r="F157" s="13">
        <v>523</v>
      </c>
      <c r="G157" s="13">
        <v>531</v>
      </c>
      <c r="H157" s="13"/>
      <c r="I157" s="13">
        <f t="shared" si="19"/>
        <v>1054</v>
      </c>
    </row>
    <row r="158" spans="1:9" ht="15.75" x14ac:dyDescent="0.25">
      <c r="A158" s="14"/>
      <c r="B158" s="12"/>
      <c r="C158" s="12">
        <v>633004</v>
      </c>
      <c r="D158" s="12">
        <v>41</v>
      </c>
      <c r="E158" s="12" t="s">
        <v>90</v>
      </c>
      <c r="F158" s="13">
        <v>212</v>
      </c>
      <c r="G158" s="13">
        <v>112</v>
      </c>
      <c r="H158" s="13"/>
      <c r="I158" s="13">
        <f t="shared" si="19"/>
        <v>324</v>
      </c>
    </row>
    <row r="159" spans="1:9" ht="15.75" x14ac:dyDescent="0.25">
      <c r="A159" s="14"/>
      <c r="B159" s="12"/>
      <c r="C159" s="12">
        <v>633006</v>
      </c>
      <c r="D159" s="12">
        <v>41</v>
      </c>
      <c r="E159" s="12" t="s">
        <v>91</v>
      </c>
      <c r="F159" s="13">
        <v>1655</v>
      </c>
      <c r="G159" s="13">
        <v>1902</v>
      </c>
      <c r="H159" s="13"/>
      <c r="I159" s="13">
        <f t="shared" si="19"/>
        <v>3557</v>
      </c>
    </row>
    <row r="160" spans="1:9" ht="15.75" x14ac:dyDescent="0.25">
      <c r="A160" s="14"/>
      <c r="B160" s="12"/>
      <c r="C160" s="12">
        <v>633007</v>
      </c>
      <c r="D160" s="12">
        <v>41</v>
      </c>
      <c r="E160" s="12" t="s">
        <v>92</v>
      </c>
      <c r="F160" s="13">
        <v>16</v>
      </c>
      <c r="G160" s="13"/>
      <c r="H160" s="13"/>
      <c r="I160" s="13">
        <f t="shared" si="19"/>
        <v>16</v>
      </c>
    </row>
    <row r="161" spans="1:9" ht="15.75" x14ac:dyDescent="0.25">
      <c r="A161" s="14"/>
      <c r="B161" s="12"/>
      <c r="C161" s="12">
        <v>633009</v>
      </c>
      <c r="D161" s="12">
        <v>41</v>
      </c>
      <c r="E161" s="12" t="s">
        <v>93</v>
      </c>
      <c r="F161" s="13">
        <v>100</v>
      </c>
      <c r="G161" s="13"/>
      <c r="H161" s="13"/>
      <c r="I161" s="13">
        <f t="shared" si="19"/>
        <v>100</v>
      </c>
    </row>
    <row r="162" spans="1:9" ht="15.75" x14ac:dyDescent="0.25">
      <c r="A162" s="14"/>
      <c r="B162" s="12"/>
      <c r="C162" s="12">
        <v>633010</v>
      </c>
      <c r="D162" s="12">
        <v>41</v>
      </c>
      <c r="E162" s="12" t="s">
        <v>94</v>
      </c>
      <c r="F162" s="13">
        <v>100</v>
      </c>
      <c r="G162" s="13"/>
      <c r="H162" s="13"/>
      <c r="I162" s="13">
        <f t="shared" si="19"/>
        <v>100</v>
      </c>
    </row>
    <row r="163" spans="1:9" ht="15.75" x14ac:dyDescent="0.25">
      <c r="A163" s="14"/>
      <c r="B163" s="12"/>
      <c r="C163" s="12">
        <v>633011</v>
      </c>
      <c r="D163" s="12">
        <v>41</v>
      </c>
      <c r="E163" s="12" t="s">
        <v>95</v>
      </c>
      <c r="F163" s="13">
        <v>80</v>
      </c>
      <c r="G163" s="13"/>
      <c r="H163" s="13"/>
      <c r="I163" s="13">
        <f t="shared" si="19"/>
        <v>80</v>
      </c>
    </row>
    <row r="164" spans="1:9" ht="15.75" x14ac:dyDescent="0.25">
      <c r="A164" s="14"/>
      <c r="B164" s="12"/>
      <c r="C164" s="12">
        <v>633013</v>
      </c>
      <c r="D164" s="12">
        <v>41</v>
      </c>
      <c r="E164" s="12" t="s">
        <v>96</v>
      </c>
      <c r="F164" s="13">
        <v>930</v>
      </c>
      <c r="G164" s="13"/>
      <c r="H164" s="13">
        <v>90</v>
      </c>
      <c r="I164" s="13">
        <f t="shared" si="19"/>
        <v>840</v>
      </c>
    </row>
    <row r="165" spans="1:9" ht="15.75" x14ac:dyDescent="0.25">
      <c r="A165" s="14"/>
      <c r="B165" s="12"/>
      <c r="C165" s="12">
        <v>633016</v>
      </c>
      <c r="D165" s="12">
        <v>41</v>
      </c>
      <c r="E165" s="12" t="s">
        <v>97</v>
      </c>
      <c r="F165" s="13">
        <v>340</v>
      </c>
      <c r="G165" s="13"/>
      <c r="H165" s="13"/>
      <c r="I165" s="13">
        <f t="shared" si="19"/>
        <v>340</v>
      </c>
    </row>
    <row r="166" spans="1:9" ht="15.75" x14ac:dyDescent="0.25">
      <c r="A166" s="14"/>
      <c r="B166" s="28">
        <v>634</v>
      </c>
      <c r="C166" s="28"/>
      <c r="D166" s="28">
        <v>41</v>
      </c>
      <c r="E166" s="28" t="s">
        <v>98</v>
      </c>
      <c r="F166" s="29">
        <f>SUM(F167:F169)</f>
        <v>370</v>
      </c>
      <c r="G166" s="29">
        <f>SUM(G167:G170)</f>
        <v>90</v>
      </c>
      <c r="H166" s="29">
        <f t="shared" ref="H166:I166" si="21">SUM(H167:H169)</f>
        <v>0</v>
      </c>
      <c r="I166" s="29">
        <f t="shared" si="21"/>
        <v>430</v>
      </c>
    </row>
    <row r="167" spans="1:9" ht="15.75" x14ac:dyDescent="0.25">
      <c r="A167" s="14"/>
      <c r="B167" s="12"/>
      <c r="C167" s="12">
        <v>634001</v>
      </c>
      <c r="D167" s="12">
        <v>41</v>
      </c>
      <c r="E167" s="12" t="s">
        <v>99</v>
      </c>
      <c r="F167" s="12">
        <v>150</v>
      </c>
      <c r="G167" s="12"/>
      <c r="H167" s="12"/>
      <c r="I167" s="13">
        <f t="shared" si="19"/>
        <v>150</v>
      </c>
    </row>
    <row r="168" spans="1:9" ht="15.75" x14ac:dyDescent="0.25">
      <c r="A168" s="14"/>
      <c r="B168" s="12"/>
      <c r="C168" s="12">
        <v>634002</v>
      </c>
      <c r="D168" s="12">
        <v>41</v>
      </c>
      <c r="E168" s="12" t="s">
        <v>100</v>
      </c>
      <c r="F168" s="12">
        <v>120</v>
      </c>
      <c r="G168" s="12">
        <v>60</v>
      </c>
      <c r="H168" s="12"/>
      <c r="I168" s="13">
        <f t="shared" si="19"/>
        <v>180</v>
      </c>
    </row>
    <row r="169" spans="1:9" ht="15.75" x14ac:dyDescent="0.25">
      <c r="A169" s="14"/>
      <c r="B169" s="12"/>
      <c r="C169" s="12">
        <v>634003</v>
      </c>
      <c r="D169" s="12">
        <v>41</v>
      </c>
      <c r="E169" s="12" t="s">
        <v>101</v>
      </c>
      <c r="F169" s="12">
        <v>100</v>
      </c>
      <c r="G169" s="12"/>
      <c r="H169" s="12"/>
      <c r="I169" s="13">
        <f t="shared" si="19"/>
        <v>100</v>
      </c>
    </row>
    <row r="170" spans="1:9" ht="15.75" x14ac:dyDescent="0.25">
      <c r="A170" s="14"/>
      <c r="B170" s="12"/>
      <c r="C170" s="12">
        <v>634004</v>
      </c>
      <c r="D170" s="12">
        <v>41</v>
      </c>
      <c r="E170" s="12" t="s">
        <v>138</v>
      </c>
      <c r="F170" s="12"/>
      <c r="G170" s="12">
        <v>30</v>
      </c>
      <c r="H170" s="12"/>
      <c r="I170" s="13">
        <f t="shared" si="19"/>
        <v>30</v>
      </c>
    </row>
    <row r="171" spans="1:9" ht="15.75" x14ac:dyDescent="0.25">
      <c r="A171" s="14"/>
      <c r="B171" s="28">
        <v>635</v>
      </c>
      <c r="C171" s="28"/>
      <c r="D171" s="28">
        <v>41</v>
      </c>
      <c r="E171" s="28" t="s">
        <v>104</v>
      </c>
      <c r="F171" s="29">
        <f>SUM(F172:F177)</f>
        <v>33932</v>
      </c>
      <c r="G171" s="29">
        <f t="shared" ref="G171:I171" si="22">SUM(G172:G177)</f>
        <v>526</v>
      </c>
      <c r="H171" s="29">
        <f t="shared" si="22"/>
        <v>1620</v>
      </c>
      <c r="I171" s="29">
        <f t="shared" si="22"/>
        <v>32838</v>
      </c>
    </row>
    <row r="172" spans="1:9" ht="15.75" x14ac:dyDescent="0.25">
      <c r="A172" s="14"/>
      <c r="B172" s="12"/>
      <c r="C172" s="12">
        <v>635002</v>
      </c>
      <c r="D172" s="12">
        <v>41</v>
      </c>
      <c r="E172" s="12" t="s">
        <v>105</v>
      </c>
      <c r="F172" s="13">
        <v>600</v>
      </c>
      <c r="G172" s="13"/>
      <c r="H172" s="13"/>
      <c r="I172" s="13">
        <f t="shared" si="19"/>
        <v>600</v>
      </c>
    </row>
    <row r="173" spans="1:9" ht="15.75" x14ac:dyDescent="0.25">
      <c r="A173" s="14"/>
      <c r="B173" s="12"/>
      <c r="C173" s="12">
        <v>635003</v>
      </c>
      <c r="D173" s="12">
        <v>41</v>
      </c>
      <c r="E173" s="12" t="s">
        <v>106</v>
      </c>
      <c r="F173" s="13">
        <v>20</v>
      </c>
      <c r="G173" s="13"/>
      <c r="H173" s="13"/>
      <c r="I173" s="13">
        <f t="shared" si="19"/>
        <v>20</v>
      </c>
    </row>
    <row r="174" spans="1:9" ht="15.75" x14ac:dyDescent="0.25">
      <c r="A174" s="14"/>
      <c r="B174" s="12"/>
      <c r="C174" s="12">
        <v>635004</v>
      </c>
      <c r="D174" s="12">
        <v>41</v>
      </c>
      <c r="E174" s="12" t="s">
        <v>107</v>
      </c>
      <c r="F174" s="13">
        <v>3200</v>
      </c>
      <c r="G174" s="13"/>
      <c r="H174" s="13">
        <v>411</v>
      </c>
      <c r="I174" s="13">
        <f t="shared" si="19"/>
        <v>2789</v>
      </c>
    </row>
    <row r="175" spans="1:9" ht="15.75" x14ac:dyDescent="0.25">
      <c r="A175" s="14"/>
      <c r="B175" s="12"/>
      <c r="C175" s="12">
        <v>635005</v>
      </c>
      <c r="D175" s="12">
        <v>41</v>
      </c>
      <c r="E175" s="12" t="s">
        <v>108</v>
      </c>
      <c r="F175" s="13">
        <v>108</v>
      </c>
      <c r="G175" s="13">
        <v>115</v>
      </c>
      <c r="H175" s="13"/>
      <c r="I175" s="13">
        <f t="shared" si="19"/>
        <v>223</v>
      </c>
    </row>
    <row r="176" spans="1:9" ht="15.75" x14ac:dyDescent="0.25">
      <c r="A176" s="14"/>
      <c r="B176" s="12"/>
      <c r="C176" s="12">
        <v>635006</v>
      </c>
      <c r="D176" s="12">
        <v>41</v>
      </c>
      <c r="E176" s="12" t="s">
        <v>109</v>
      </c>
      <c r="F176" s="13">
        <v>28620</v>
      </c>
      <c r="G176" s="13"/>
      <c r="H176" s="13">
        <v>1209</v>
      </c>
      <c r="I176" s="13">
        <f t="shared" si="19"/>
        <v>27411</v>
      </c>
    </row>
    <row r="177" spans="1:9" ht="15.75" x14ac:dyDescent="0.25">
      <c r="A177" s="14"/>
      <c r="B177" s="12"/>
      <c r="C177" s="12">
        <v>635009</v>
      </c>
      <c r="D177" s="12">
        <v>41</v>
      </c>
      <c r="E177" s="12" t="s">
        <v>110</v>
      </c>
      <c r="F177" s="13">
        <v>1384</v>
      </c>
      <c r="G177" s="13">
        <v>411</v>
      </c>
      <c r="H177" s="13"/>
      <c r="I177" s="13">
        <f t="shared" si="19"/>
        <v>1795</v>
      </c>
    </row>
    <row r="178" spans="1:9" ht="15.75" x14ac:dyDescent="0.25">
      <c r="A178" s="14"/>
      <c r="B178" s="28">
        <v>637</v>
      </c>
      <c r="C178" s="28"/>
      <c r="D178" s="28">
        <v>41</v>
      </c>
      <c r="E178" s="28" t="s">
        <v>113</v>
      </c>
      <c r="F178" s="29">
        <f>SUM(F179:F188)</f>
        <v>19687</v>
      </c>
      <c r="G178" s="29">
        <f t="shared" ref="G178:I178" si="23">SUM(G179:G188)</f>
        <v>1094</v>
      </c>
      <c r="H178" s="29">
        <f t="shared" si="23"/>
        <v>0</v>
      </c>
      <c r="I178" s="29">
        <f t="shared" si="23"/>
        <v>20781</v>
      </c>
    </row>
    <row r="179" spans="1:9" ht="15.75" x14ac:dyDescent="0.25">
      <c r="A179" s="14"/>
      <c r="B179" s="14"/>
      <c r="C179" s="12">
        <v>637003</v>
      </c>
      <c r="D179" s="12">
        <v>41</v>
      </c>
      <c r="E179" s="12" t="s">
        <v>114</v>
      </c>
      <c r="F179" s="13">
        <v>410</v>
      </c>
      <c r="G179" s="13"/>
      <c r="H179" s="13"/>
      <c r="I179" s="13">
        <f t="shared" si="19"/>
        <v>410</v>
      </c>
    </row>
    <row r="180" spans="1:9" ht="15.75" x14ac:dyDescent="0.25">
      <c r="A180" s="14"/>
      <c r="B180" s="14"/>
      <c r="C180" s="12">
        <v>637004</v>
      </c>
      <c r="D180" s="12">
        <v>41</v>
      </c>
      <c r="E180" s="12" t="s">
        <v>115</v>
      </c>
      <c r="F180" s="13">
        <v>5004</v>
      </c>
      <c r="G180" s="13"/>
      <c r="H180" s="13"/>
      <c r="I180" s="13">
        <f t="shared" si="19"/>
        <v>5004</v>
      </c>
    </row>
    <row r="181" spans="1:9" ht="15.75" x14ac:dyDescent="0.25">
      <c r="A181" s="14"/>
      <c r="B181" s="14"/>
      <c r="C181" s="12">
        <v>637005</v>
      </c>
      <c r="D181" s="12">
        <v>41</v>
      </c>
      <c r="E181" s="12" t="s">
        <v>116</v>
      </c>
      <c r="F181" s="13">
        <v>1744</v>
      </c>
      <c r="G181" s="13"/>
      <c r="H181" s="13"/>
      <c r="I181" s="13">
        <f t="shared" si="19"/>
        <v>1744</v>
      </c>
    </row>
    <row r="182" spans="1:9" ht="15.75" x14ac:dyDescent="0.25">
      <c r="A182" s="14"/>
      <c r="B182" s="14"/>
      <c r="C182" s="12">
        <v>637006</v>
      </c>
      <c r="D182" s="12">
        <v>41</v>
      </c>
      <c r="E182" s="12" t="s">
        <v>117</v>
      </c>
      <c r="F182" s="13">
        <v>60</v>
      </c>
      <c r="G182" s="13"/>
      <c r="H182" s="13"/>
      <c r="I182" s="13">
        <f t="shared" si="19"/>
        <v>60</v>
      </c>
    </row>
    <row r="183" spans="1:9" ht="15.75" x14ac:dyDescent="0.25">
      <c r="A183" s="14"/>
      <c r="B183" s="14"/>
      <c r="C183" s="12">
        <v>637012</v>
      </c>
      <c r="D183" s="12">
        <v>41</v>
      </c>
      <c r="E183" s="12" t="s">
        <v>120</v>
      </c>
      <c r="F183" s="13">
        <v>212</v>
      </c>
      <c r="G183" s="13">
        <v>104</v>
      </c>
      <c r="H183" s="13"/>
      <c r="I183" s="13">
        <f t="shared" si="19"/>
        <v>316</v>
      </c>
    </row>
    <row r="184" spans="1:9" ht="15.75" x14ac:dyDescent="0.25">
      <c r="A184" s="14"/>
      <c r="B184" s="14"/>
      <c r="C184" s="12">
        <v>637014</v>
      </c>
      <c r="D184" s="12">
        <v>41</v>
      </c>
      <c r="E184" s="12" t="s">
        <v>121</v>
      </c>
      <c r="F184" s="13">
        <v>2712</v>
      </c>
      <c r="G184" s="13">
        <v>990</v>
      </c>
      <c r="H184" s="13"/>
      <c r="I184" s="13">
        <f t="shared" si="19"/>
        <v>3702</v>
      </c>
    </row>
    <row r="185" spans="1:9" ht="15.75" x14ac:dyDescent="0.25">
      <c r="A185" s="14"/>
      <c r="B185" s="14"/>
      <c r="C185" s="12">
        <v>637015</v>
      </c>
      <c r="D185" s="12">
        <v>41</v>
      </c>
      <c r="E185" s="12" t="s">
        <v>139</v>
      </c>
      <c r="F185" s="13">
        <v>2718</v>
      </c>
      <c r="G185" s="13"/>
      <c r="H185" s="13"/>
      <c r="I185" s="13">
        <f t="shared" si="19"/>
        <v>2718</v>
      </c>
    </row>
    <row r="186" spans="1:9" ht="15.75" x14ac:dyDescent="0.25">
      <c r="A186" s="14"/>
      <c r="B186" s="14"/>
      <c r="C186" s="12">
        <v>637016</v>
      </c>
      <c r="D186" s="12">
        <v>41</v>
      </c>
      <c r="E186" s="12" t="s">
        <v>122</v>
      </c>
      <c r="F186" s="13">
        <v>1217</v>
      </c>
      <c r="G186" s="13"/>
      <c r="H186" s="13"/>
      <c r="I186" s="13">
        <f t="shared" si="19"/>
        <v>1217</v>
      </c>
    </row>
    <row r="187" spans="1:9" ht="15.75" x14ac:dyDescent="0.25">
      <c r="A187" s="14"/>
      <c r="B187" s="14"/>
      <c r="C187" s="12">
        <v>637018</v>
      </c>
      <c r="D187" s="12">
        <v>41</v>
      </c>
      <c r="E187" s="12" t="s">
        <v>140</v>
      </c>
      <c r="F187" s="13">
        <v>5550</v>
      </c>
      <c r="G187" s="13"/>
      <c r="H187" s="13"/>
      <c r="I187" s="13">
        <f>F187+G187-H187</f>
        <v>5550</v>
      </c>
    </row>
    <row r="188" spans="1:9" ht="30.6" customHeight="1" x14ac:dyDescent="0.25">
      <c r="A188" s="14"/>
      <c r="B188" s="14"/>
      <c r="C188" s="12">
        <v>637040</v>
      </c>
      <c r="D188" s="12">
        <v>41</v>
      </c>
      <c r="E188" s="16" t="s">
        <v>128</v>
      </c>
      <c r="F188" s="13">
        <v>60</v>
      </c>
      <c r="G188" s="13"/>
      <c r="H188" s="13"/>
      <c r="I188" s="13">
        <f t="shared" si="19"/>
        <v>60</v>
      </c>
    </row>
    <row r="189" spans="1:9" ht="15.75" x14ac:dyDescent="0.25">
      <c r="A189" s="14"/>
      <c r="B189" s="14"/>
      <c r="C189" s="12"/>
      <c r="D189" s="12"/>
      <c r="E189" s="16"/>
      <c r="F189" s="13"/>
      <c r="G189" s="13"/>
      <c r="H189" s="13"/>
      <c r="I189" s="13"/>
    </row>
    <row r="190" spans="1:9" ht="18.600000000000001" customHeight="1" x14ac:dyDescent="0.25">
      <c r="A190" s="32" t="s">
        <v>141</v>
      </c>
      <c r="B190" s="38"/>
      <c r="C190" s="24"/>
      <c r="D190" s="25">
        <v>111</v>
      </c>
      <c r="E190" s="37" t="s">
        <v>142</v>
      </c>
      <c r="F190" s="26">
        <f>F202+F193+F191</f>
        <v>33506.51</v>
      </c>
      <c r="G190" s="26">
        <f t="shared" ref="G190:H190" si="24">G202+G193+G191</f>
        <v>0</v>
      </c>
      <c r="H190" s="26">
        <f t="shared" si="24"/>
        <v>0</v>
      </c>
      <c r="I190" s="26">
        <f t="shared" ref="I190:I222" si="25">F190+G190-H190</f>
        <v>33506.51</v>
      </c>
    </row>
    <row r="191" spans="1:9" ht="15.75" x14ac:dyDescent="0.25">
      <c r="A191" s="14"/>
      <c r="B191" s="34">
        <v>610</v>
      </c>
      <c r="C191" s="34"/>
      <c r="D191" s="34">
        <v>111</v>
      </c>
      <c r="E191" s="28" t="s">
        <v>63</v>
      </c>
      <c r="F191" s="29">
        <v>2950.1</v>
      </c>
      <c r="G191" s="29">
        <f t="shared" ref="G191:H191" si="26">G192</f>
        <v>0</v>
      </c>
      <c r="H191" s="29">
        <f t="shared" si="26"/>
        <v>0</v>
      </c>
      <c r="I191" s="29">
        <f t="shared" si="25"/>
        <v>2950.1</v>
      </c>
    </row>
    <row r="192" spans="1:9" ht="15.75" x14ac:dyDescent="0.25">
      <c r="A192" s="14"/>
      <c r="B192" s="12" t="s">
        <v>143</v>
      </c>
      <c r="C192" s="12"/>
      <c r="D192" s="34">
        <v>111</v>
      </c>
      <c r="E192" s="12" t="s">
        <v>67</v>
      </c>
      <c r="F192" s="13"/>
      <c r="G192" s="13"/>
      <c r="H192" s="13"/>
      <c r="I192" s="13">
        <f t="shared" si="25"/>
        <v>0</v>
      </c>
    </row>
    <row r="193" spans="1:9" ht="15.75" x14ac:dyDescent="0.25">
      <c r="A193" s="14"/>
      <c r="B193" s="28">
        <v>620</v>
      </c>
      <c r="C193" s="28"/>
      <c r="D193" s="34">
        <v>111</v>
      </c>
      <c r="E193" s="28" t="s">
        <v>68</v>
      </c>
      <c r="F193" s="29">
        <f>SUM(F194:F201)</f>
        <v>1332.71</v>
      </c>
      <c r="G193" s="29">
        <f t="shared" ref="G193:H193" si="27">SUM(G194:G201)</f>
        <v>0</v>
      </c>
      <c r="H193" s="29">
        <f t="shared" si="27"/>
        <v>0</v>
      </c>
      <c r="I193" s="29">
        <f t="shared" si="25"/>
        <v>1332.71</v>
      </c>
    </row>
    <row r="194" spans="1:9" ht="15.75" x14ac:dyDescent="0.25">
      <c r="A194" s="14"/>
      <c r="B194" s="12" t="s">
        <v>144</v>
      </c>
      <c r="C194" s="12"/>
      <c r="D194" s="34">
        <v>111</v>
      </c>
      <c r="E194" s="12" t="s">
        <v>69</v>
      </c>
      <c r="F194" s="13">
        <v>381.32</v>
      </c>
      <c r="G194" s="13"/>
      <c r="H194" s="13"/>
      <c r="I194" s="13">
        <f t="shared" si="25"/>
        <v>381.32</v>
      </c>
    </row>
    <row r="195" spans="1:9" ht="15.75" x14ac:dyDescent="0.25">
      <c r="A195" s="14"/>
      <c r="B195" s="12" t="s">
        <v>145</v>
      </c>
      <c r="C195" s="12"/>
      <c r="D195" s="34">
        <v>111</v>
      </c>
      <c r="E195" s="12" t="s">
        <v>70</v>
      </c>
      <c r="F195" s="13"/>
      <c r="G195" s="13"/>
      <c r="H195" s="13"/>
      <c r="I195" s="13">
        <f t="shared" si="25"/>
        <v>0</v>
      </c>
    </row>
    <row r="196" spans="1:9" ht="15.75" x14ac:dyDescent="0.25">
      <c r="A196" s="14"/>
      <c r="B196" s="12">
        <v>625</v>
      </c>
      <c r="C196" s="12" t="s">
        <v>146</v>
      </c>
      <c r="D196" s="34">
        <v>111</v>
      </c>
      <c r="E196" s="12" t="s">
        <v>71</v>
      </c>
      <c r="F196" s="13">
        <v>53.38</v>
      </c>
      <c r="G196" s="13"/>
      <c r="H196" s="13"/>
      <c r="I196" s="13">
        <f t="shared" si="25"/>
        <v>53.38</v>
      </c>
    </row>
    <row r="197" spans="1:9" ht="15.75" x14ac:dyDescent="0.25">
      <c r="A197" s="14"/>
      <c r="B197" s="12">
        <v>625</v>
      </c>
      <c r="C197" s="12" t="s">
        <v>147</v>
      </c>
      <c r="D197" s="34">
        <v>111</v>
      </c>
      <c r="E197" s="12" t="s">
        <v>72</v>
      </c>
      <c r="F197" s="13">
        <v>533.86</v>
      </c>
      <c r="G197" s="13"/>
      <c r="H197" s="13"/>
      <c r="I197" s="13">
        <f t="shared" si="25"/>
        <v>533.86</v>
      </c>
    </row>
    <row r="198" spans="1:9" ht="15.75" x14ac:dyDescent="0.25">
      <c r="A198" s="14"/>
      <c r="B198" s="12">
        <v>625</v>
      </c>
      <c r="C198" s="12" t="s">
        <v>148</v>
      </c>
      <c r="D198" s="34">
        <v>111</v>
      </c>
      <c r="E198" s="12" t="s">
        <v>73</v>
      </c>
      <c r="F198" s="13">
        <v>30.5</v>
      </c>
      <c r="G198" s="13"/>
      <c r="H198" s="13"/>
      <c r="I198" s="13">
        <f t="shared" si="25"/>
        <v>30.5</v>
      </c>
    </row>
    <row r="199" spans="1:9" ht="15.75" x14ac:dyDescent="0.25">
      <c r="A199" s="14"/>
      <c r="B199" s="12">
        <v>625</v>
      </c>
      <c r="C199" s="12" t="s">
        <v>149</v>
      </c>
      <c r="D199" s="34">
        <v>111</v>
      </c>
      <c r="E199" s="12" t="s">
        <v>74</v>
      </c>
      <c r="F199" s="13">
        <v>114.4</v>
      </c>
      <c r="G199" s="13"/>
      <c r="H199" s="13"/>
      <c r="I199" s="13">
        <f t="shared" si="25"/>
        <v>114.4</v>
      </c>
    </row>
    <row r="200" spans="1:9" ht="15.75" x14ac:dyDescent="0.25">
      <c r="A200" s="14"/>
      <c r="B200" s="12">
        <v>625</v>
      </c>
      <c r="C200" s="12" t="s">
        <v>150</v>
      </c>
      <c r="D200" s="34">
        <v>111</v>
      </c>
      <c r="E200" s="12" t="s">
        <v>75</v>
      </c>
      <c r="F200" s="13">
        <v>38.130000000000003</v>
      </c>
      <c r="G200" s="13"/>
      <c r="H200" s="13"/>
      <c r="I200" s="13">
        <f t="shared" si="25"/>
        <v>38.130000000000003</v>
      </c>
    </row>
    <row r="201" spans="1:9" ht="15.75" x14ac:dyDescent="0.25">
      <c r="A201" s="14"/>
      <c r="B201" s="12">
        <v>625</v>
      </c>
      <c r="C201" s="12" t="s">
        <v>151</v>
      </c>
      <c r="D201" s="34">
        <v>111</v>
      </c>
      <c r="E201" s="12" t="s">
        <v>76</v>
      </c>
      <c r="F201" s="13">
        <v>181.12</v>
      </c>
      <c r="G201" s="13"/>
      <c r="H201" s="13"/>
      <c r="I201" s="13">
        <f t="shared" si="25"/>
        <v>181.12</v>
      </c>
    </row>
    <row r="202" spans="1:9" ht="23.45" customHeight="1" x14ac:dyDescent="0.25">
      <c r="A202" s="14"/>
      <c r="B202" s="28">
        <v>630</v>
      </c>
      <c r="C202" s="28"/>
      <c r="D202" s="28"/>
      <c r="E202" s="30" t="s">
        <v>78</v>
      </c>
      <c r="F202" s="29">
        <f>F216+F214+F210+F205+F203</f>
        <v>29223.700000000004</v>
      </c>
      <c r="G202" s="29">
        <f t="shared" ref="G202:H202" si="28">G216+G214+G210+G205+G203</f>
        <v>0</v>
      </c>
      <c r="H202" s="29">
        <f t="shared" si="28"/>
        <v>0</v>
      </c>
      <c r="I202" s="29">
        <f t="shared" si="25"/>
        <v>29223.700000000004</v>
      </c>
    </row>
    <row r="203" spans="1:9" ht="15.75" x14ac:dyDescent="0.25">
      <c r="A203" s="14"/>
      <c r="B203" s="28">
        <v>631</v>
      </c>
      <c r="C203" s="28"/>
      <c r="D203" s="28">
        <v>111</v>
      </c>
      <c r="E203" s="28" t="s">
        <v>79</v>
      </c>
      <c r="F203" s="29">
        <f>F204</f>
        <v>0</v>
      </c>
      <c r="G203" s="29">
        <f t="shared" ref="G203:H203" si="29">G204</f>
        <v>0</v>
      </c>
      <c r="H203" s="29">
        <f t="shared" si="29"/>
        <v>0</v>
      </c>
      <c r="I203" s="29">
        <f t="shared" si="25"/>
        <v>0</v>
      </c>
    </row>
    <row r="204" spans="1:9" ht="15.75" x14ac:dyDescent="0.25">
      <c r="A204" s="14"/>
      <c r="B204" s="12">
        <v>631</v>
      </c>
      <c r="C204" s="12" t="s">
        <v>152</v>
      </c>
      <c r="D204" s="12">
        <v>111</v>
      </c>
      <c r="E204" s="12" t="s">
        <v>80</v>
      </c>
      <c r="F204" s="13"/>
      <c r="G204" s="13"/>
      <c r="H204" s="13"/>
      <c r="I204" s="13">
        <f t="shared" si="25"/>
        <v>0</v>
      </c>
    </row>
    <row r="205" spans="1:9" ht="15.75" x14ac:dyDescent="0.25">
      <c r="A205" s="14"/>
      <c r="B205" s="28">
        <v>632</v>
      </c>
      <c r="C205" s="28"/>
      <c r="D205" s="28">
        <v>111</v>
      </c>
      <c r="E205" s="28" t="s">
        <v>81</v>
      </c>
      <c r="F205" s="29">
        <f>SUM(F206:F209)</f>
        <v>2460.73</v>
      </c>
      <c r="G205" s="29">
        <f t="shared" ref="G205:H205" si="30">SUM(G206:G209)</f>
        <v>0</v>
      </c>
      <c r="H205" s="29">
        <f t="shared" si="30"/>
        <v>0</v>
      </c>
      <c r="I205" s="29">
        <f t="shared" si="25"/>
        <v>2460.73</v>
      </c>
    </row>
    <row r="206" spans="1:9" ht="15.75" x14ac:dyDescent="0.25">
      <c r="A206" s="14"/>
      <c r="B206" s="12">
        <v>632</v>
      </c>
      <c r="C206" s="12" t="s">
        <v>153</v>
      </c>
      <c r="D206" s="12">
        <v>111</v>
      </c>
      <c r="E206" s="12" t="s">
        <v>82</v>
      </c>
      <c r="F206" s="13">
        <v>1259.1300000000001</v>
      </c>
      <c r="G206" s="13"/>
      <c r="H206" s="13"/>
      <c r="I206" s="13">
        <f t="shared" si="25"/>
        <v>1259.1300000000001</v>
      </c>
    </row>
    <row r="207" spans="1:9" ht="15.75" x14ac:dyDescent="0.25">
      <c r="A207" s="14"/>
      <c r="B207" s="12">
        <v>632</v>
      </c>
      <c r="C207" s="12" t="s">
        <v>154</v>
      </c>
      <c r="D207" s="12">
        <v>111</v>
      </c>
      <c r="E207" s="12" t="s">
        <v>83</v>
      </c>
      <c r="F207" s="13">
        <v>149</v>
      </c>
      <c r="G207" s="13"/>
      <c r="H207" s="13"/>
      <c r="I207" s="13">
        <f t="shared" si="25"/>
        <v>149</v>
      </c>
    </row>
    <row r="208" spans="1:9" ht="15.75" x14ac:dyDescent="0.25">
      <c r="A208" s="14"/>
      <c r="B208" s="12"/>
      <c r="C208" s="12" t="s">
        <v>155</v>
      </c>
      <c r="D208" s="12">
        <v>111</v>
      </c>
      <c r="E208" s="12" t="s">
        <v>84</v>
      </c>
      <c r="F208" s="13">
        <v>782.6</v>
      </c>
      <c r="G208" s="13"/>
      <c r="H208" s="13"/>
      <c r="I208" s="13">
        <f t="shared" si="25"/>
        <v>782.6</v>
      </c>
    </row>
    <row r="209" spans="1:9" ht="15.75" x14ac:dyDescent="0.25">
      <c r="A209" s="14"/>
      <c r="B209" s="12"/>
      <c r="C209" s="12" t="s">
        <v>156</v>
      </c>
      <c r="D209" s="12">
        <v>111</v>
      </c>
      <c r="E209" s="12" t="s">
        <v>86</v>
      </c>
      <c r="F209" s="13">
        <v>270</v>
      </c>
      <c r="G209" s="13"/>
      <c r="H209" s="13"/>
      <c r="I209" s="13">
        <f t="shared" si="25"/>
        <v>270</v>
      </c>
    </row>
    <row r="210" spans="1:9" ht="15.75" x14ac:dyDescent="0.25">
      <c r="A210" s="14"/>
      <c r="B210" s="28">
        <v>633</v>
      </c>
      <c r="C210" s="28"/>
      <c r="D210" s="28">
        <v>111</v>
      </c>
      <c r="E210" s="28" t="s">
        <v>87</v>
      </c>
      <c r="F210" s="29">
        <f>SUM(F211:F213)</f>
        <v>2423.8900000000003</v>
      </c>
      <c r="G210" s="29">
        <f t="shared" ref="G210:H210" si="31">SUM(G211:G213)</f>
        <v>0</v>
      </c>
      <c r="H210" s="29">
        <f t="shared" si="31"/>
        <v>0</v>
      </c>
      <c r="I210" s="29">
        <f t="shared" si="25"/>
        <v>2423.8900000000003</v>
      </c>
    </row>
    <row r="211" spans="1:9" ht="15.75" x14ac:dyDescent="0.25">
      <c r="A211" s="14"/>
      <c r="B211" s="12"/>
      <c r="C211" s="12" t="s">
        <v>157</v>
      </c>
      <c r="D211" s="12">
        <v>111</v>
      </c>
      <c r="E211" s="12" t="s">
        <v>91</v>
      </c>
      <c r="F211" s="13">
        <v>1131.8900000000001</v>
      </c>
      <c r="G211" s="13"/>
      <c r="H211" s="13"/>
      <c r="I211" s="13">
        <f t="shared" si="25"/>
        <v>1131.8900000000001</v>
      </c>
    </row>
    <row r="212" spans="1:9" ht="15.75" x14ac:dyDescent="0.25">
      <c r="A212" s="14"/>
      <c r="B212" s="12"/>
      <c r="C212" s="12" t="s">
        <v>158</v>
      </c>
      <c r="D212" s="12">
        <v>111</v>
      </c>
      <c r="E212" s="12" t="s">
        <v>159</v>
      </c>
      <c r="F212" s="13">
        <v>250.5</v>
      </c>
      <c r="G212" s="13"/>
      <c r="H212" s="13"/>
      <c r="I212" s="13">
        <f t="shared" si="25"/>
        <v>250.5</v>
      </c>
    </row>
    <row r="213" spans="1:9" ht="15.75" x14ac:dyDescent="0.25">
      <c r="A213" s="14"/>
      <c r="B213" s="12"/>
      <c r="C213" s="12" t="s">
        <v>160</v>
      </c>
      <c r="D213" s="12">
        <v>111</v>
      </c>
      <c r="E213" s="12" t="s">
        <v>97</v>
      </c>
      <c r="F213" s="13">
        <v>1041.5</v>
      </c>
      <c r="G213" s="13"/>
      <c r="H213" s="13"/>
      <c r="I213" s="13">
        <f t="shared" si="25"/>
        <v>1041.5</v>
      </c>
    </row>
    <row r="214" spans="1:9" ht="15.75" x14ac:dyDescent="0.25">
      <c r="A214" s="14"/>
      <c r="B214" s="28">
        <v>634</v>
      </c>
      <c r="C214" s="28"/>
      <c r="D214" s="28">
        <v>111</v>
      </c>
      <c r="E214" s="28" t="s">
        <v>98</v>
      </c>
      <c r="F214" s="13">
        <f>F215</f>
        <v>60.49</v>
      </c>
      <c r="G214" s="13">
        <f t="shared" ref="G214:H214" si="32">G215</f>
        <v>0</v>
      </c>
      <c r="H214" s="13">
        <f t="shared" si="32"/>
        <v>0</v>
      </c>
      <c r="I214" s="13">
        <f t="shared" si="25"/>
        <v>60.49</v>
      </c>
    </row>
    <row r="215" spans="1:9" ht="15.75" x14ac:dyDescent="0.25">
      <c r="A215" s="14"/>
      <c r="B215" s="12"/>
      <c r="C215" s="12" t="s">
        <v>161</v>
      </c>
      <c r="D215" s="12">
        <v>111</v>
      </c>
      <c r="E215" s="12" t="s">
        <v>99</v>
      </c>
      <c r="F215" s="13">
        <v>60.49</v>
      </c>
      <c r="G215" s="13"/>
      <c r="H215" s="13"/>
      <c r="I215" s="13">
        <f t="shared" si="25"/>
        <v>60.49</v>
      </c>
    </row>
    <row r="216" spans="1:9" ht="15.75" x14ac:dyDescent="0.25">
      <c r="A216" s="14"/>
      <c r="B216" s="28">
        <v>637</v>
      </c>
      <c r="C216" s="28"/>
      <c r="D216" s="28">
        <v>111</v>
      </c>
      <c r="E216" s="28" t="s">
        <v>113</v>
      </c>
      <c r="F216" s="29">
        <f>SUM(F217:F223)</f>
        <v>24278.590000000004</v>
      </c>
      <c r="G216" s="29">
        <f t="shared" ref="G216:H216" si="33">SUM(G217:G223)</f>
        <v>0</v>
      </c>
      <c r="H216" s="29">
        <f t="shared" si="33"/>
        <v>0</v>
      </c>
      <c r="I216" s="29">
        <f t="shared" si="25"/>
        <v>24278.590000000004</v>
      </c>
    </row>
    <row r="217" spans="1:9" ht="15.75" x14ac:dyDescent="0.25">
      <c r="A217" s="14"/>
      <c r="B217" s="14"/>
      <c r="C217" s="12" t="s">
        <v>162</v>
      </c>
      <c r="D217" s="12">
        <v>111</v>
      </c>
      <c r="E217" s="12" t="s">
        <v>115</v>
      </c>
      <c r="F217" s="13">
        <v>1762.48</v>
      </c>
      <c r="G217" s="13"/>
      <c r="H217" s="13"/>
      <c r="I217" s="13">
        <f t="shared" si="25"/>
        <v>1762.48</v>
      </c>
    </row>
    <row r="218" spans="1:9" ht="15.75" x14ac:dyDescent="0.25">
      <c r="A218" s="14"/>
      <c r="B218" s="14"/>
      <c r="C218" s="12" t="s">
        <v>163</v>
      </c>
      <c r="D218" s="12">
        <v>111</v>
      </c>
      <c r="E218" s="12" t="s">
        <v>164</v>
      </c>
      <c r="F218" s="13">
        <v>26.52</v>
      </c>
      <c r="G218" s="13"/>
      <c r="H218" s="13"/>
      <c r="I218" s="13">
        <f t="shared" si="25"/>
        <v>26.52</v>
      </c>
    </row>
    <row r="219" spans="1:9" ht="15.75" x14ac:dyDescent="0.25">
      <c r="A219" s="14"/>
      <c r="B219" s="14"/>
      <c r="C219" s="12" t="s">
        <v>165</v>
      </c>
      <c r="D219" s="12">
        <v>111</v>
      </c>
      <c r="E219" s="12" t="s">
        <v>121</v>
      </c>
      <c r="F219" s="13">
        <v>4609.74</v>
      </c>
      <c r="G219" s="13"/>
      <c r="H219" s="13"/>
      <c r="I219" s="13">
        <f t="shared" si="25"/>
        <v>4609.74</v>
      </c>
    </row>
    <row r="220" spans="1:9" ht="15.75" x14ac:dyDescent="0.25">
      <c r="A220" s="14"/>
      <c r="B220" s="14"/>
      <c r="C220" s="12" t="s">
        <v>166</v>
      </c>
      <c r="D220" s="12">
        <v>111</v>
      </c>
      <c r="E220" s="12" t="s">
        <v>167</v>
      </c>
      <c r="F220" s="13">
        <v>15644.99</v>
      </c>
      <c r="G220" s="13"/>
      <c r="H220" s="13"/>
      <c r="I220" s="13">
        <f t="shared" si="25"/>
        <v>15644.99</v>
      </c>
    </row>
    <row r="221" spans="1:9" ht="20.45" customHeight="1" x14ac:dyDescent="0.25">
      <c r="A221" s="14"/>
      <c r="B221" s="14"/>
      <c r="C221" s="12" t="s">
        <v>168</v>
      </c>
      <c r="D221" s="12">
        <v>111</v>
      </c>
      <c r="E221" s="16" t="s">
        <v>125</v>
      </c>
      <c r="F221" s="13">
        <v>289.89999999999998</v>
      </c>
      <c r="G221" s="13"/>
      <c r="H221" s="13"/>
      <c r="I221" s="13">
        <f t="shared" si="25"/>
        <v>289.89999999999998</v>
      </c>
    </row>
    <row r="222" spans="1:9" ht="16.149999999999999" customHeight="1" x14ac:dyDescent="0.25">
      <c r="A222" s="14"/>
      <c r="B222" s="14"/>
      <c r="C222" s="12" t="s">
        <v>169</v>
      </c>
      <c r="D222" s="12">
        <v>111</v>
      </c>
      <c r="E222" s="16" t="s">
        <v>170</v>
      </c>
      <c r="F222" s="13">
        <v>1296.56</v>
      </c>
      <c r="G222" s="13"/>
      <c r="H222" s="13"/>
      <c r="I222" s="13">
        <f t="shared" si="25"/>
        <v>1296.56</v>
      </c>
    </row>
    <row r="223" spans="1:9" ht="15.75" x14ac:dyDescent="0.25">
      <c r="A223" s="14"/>
      <c r="B223" s="14"/>
      <c r="C223" s="12" t="s">
        <v>171</v>
      </c>
      <c r="D223" s="12">
        <v>111</v>
      </c>
      <c r="E223" s="39" t="s">
        <v>172</v>
      </c>
      <c r="F223" s="13">
        <v>648.4</v>
      </c>
      <c r="G223" s="13"/>
      <c r="H223" s="13"/>
      <c r="I223" s="13">
        <f>F223+G223-H223</f>
        <v>648.4</v>
      </c>
    </row>
    <row r="224" spans="1:9" ht="15.75" x14ac:dyDescent="0.25">
      <c r="A224" s="14"/>
      <c r="B224" s="12"/>
      <c r="C224" s="12"/>
      <c r="D224" s="12"/>
      <c r="E224" s="12"/>
      <c r="F224" s="13"/>
      <c r="G224" s="13"/>
      <c r="H224" s="13"/>
      <c r="I224" s="13"/>
    </row>
    <row r="225" spans="1:11" ht="17.45" customHeight="1" x14ac:dyDescent="0.25">
      <c r="A225" s="32" t="s">
        <v>173</v>
      </c>
      <c r="B225" s="33"/>
      <c r="C225" s="33"/>
      <c r="D225" s="25"/>
      <c r="E225" s="37" t="s">
        <v>174</v>
      </c>
      <c r="F225" s="26">
        <f>F234+F231+F228+F226</f>
        <v>313948</v>
      </c>
      <c r="G225" s="26">
        <f t="shared" ref="G225:H225" si="34">G234+G231+G228+G226</f>
        <v>0</v>
      </c>
      <c r="H225" s="26">
        <f t="shared" si="34"/>
        <v>0</v>
      </c>
      <c r="I225" s="26">
        <f>F225+G225-H225</f>
        <v>313948</v>
      </c>
    </row>
    <row r="226" spans="1:11" ht="15.75" x14ac:dyDescent="0.25">
      <c r="A226" s="14"/>
      <c r="B226" s="28">
        <v>632</v>
      </c>
      <c r="C226" s="28"/>
      <c r="D226" s="28">
        <v>41</v>
      </c>
      <c r="E226" s="28" t="s">
        <v>82</v>
      </c>
      <c r="F226" s="29">
        <f>F227</f>
        <v>1950</v>
      </c>
      <c r="G226" s="29">
        <f t="shared" ref="G226:I226" si="35">G227</f>
        <v>0</v>
      </c>
      <c r="H226" s="29">
        <f t="shared" si="35"/>
        <v>0</v>
      </c>
      <c r="I226" s="29">
        <f t="shared" si="35"/>
        <v>1950</v>
      </c>
    </row>
    <row r="227" spans="1:11" ht="15.75" x14ac:dyDescent="0.25">
      <c r="A227" s="14"/>
      <c r="B227" s="12">
        <v>632</v>
      </c>
      <c r="C227" s="12">
        <v>632002</v>
      </c>
      <c r="D227" s="12">
        <v>41</v>
      </c>
      <c r="E227" s="12" t="s">
        <v>83</v>
      </c>
      <c r="F227" s="13">
        <v>1950</v>
      </c>
      <c r="G227" s="13"/>
      <c r="H227" s="13"/>
      <c r="I227" s="13">
        <f t="shared" ref="I227:I230" si="36">F227+G227-H227</f>
        <v>1950</v>
      </c>
    </row>
    <row r="228" spans="1:11" ht="15.75" x14ac:dyDescent="0.25">
      <c r="A228" s="14"/>
      <c r="B228" s="28">
        <v>633</v>
      </c>
      <c r="C228" s="28"/>
      <c r="D228" s="28">
        <v>41</v>
      </c>
      <c r="E228" s="28" t="s">
        <v>87</v>
      </c>
      <c r="F228" s="29">
        <f>F230+F229</f>
        <v>2000</v>
      </c>
      <c r="G228" s="29">
        <f t="shared" ref="G228:I228" si="37">G230+G229</f>
        <v>0</v>
      </c>
      <c r="H228" s="29">
        <f t="shared" si="37"/>
        <v>0</v>
      </c>
      <c r="I228" s="29">
        <f t="shared" si="37"/>
        <v>2000</v>
      </c>
    </row>
    <row r="229" spans="1:11" ht="15.75" x14ac:dyDescent="0.25">
      <c r="A229" s="14"/>
      <c r="B229" s="12"/>
      <c r="C229" s="12">
        <v>633004</v>
      </c>
      <c r="D229" s="12">
        <v>41</v>
      </c>
      <c r="E229" s="12" t="s">
        <v>90</v>
      </c>
      <c r="F229" s="13"/>
      <c r="G229" s="13"/>
      <c r="H229" s="13"/>
      <c r="I229" s="13">
        <f t="shared" si="36"/>
        <v>0</v>
      </c>
    </row>
    <row r="230" spans="1:11" ht="15.75" x14ac:dyDescent="0.25">
      <c r="A230" s="14"/>
      <c r="B230" s="12"/>
      <c r="C230" s="12">
        <v>633006</v>
      </c>
      <c r="D230" s="12">
        <v>41</v>
      </c>
      <c r="E230" s="12" t="s">
        <v>175</v>
      </c>
      <c r="F230" s="13">
        <v>2000</v>
      </c>
      <c r="G230" s="13"/>
      <c r="H230" s="13"/>
      <c r="I230" s="13">
        <f t="shared" si="36"/>
        <v>2000</v>
      </c>
    </row>
    <row r="231" spans="1:11" s="41" customFormat="1" ht="15.75" x14ac:dyDescent="0.25">
      <c r="A231" s="40"/>
      <c r="B231" s="28">
        <v>635</v>
      </c>
      <c r="C231" s="28"/>
      <c r="D231" s="28" t="s">
        <v>176</v>
      </c>
      <c r="E231" s="28" t="s">
        <v>104</v>
      </c>
      <c r="F231" s="29">
        <f>F232+F233</f>
        <v>240998</v>
      </c>
      <c r="G231" s="29">
        <f t="shared" ref="G231:I231" si="38">G232+G233</f>
        <v>0</v>
      </c>
      <c r="H231" s="29">
        <f t="shared" si="38"/>
        <v>0</v>
      </c>
      <c r="I231" s="29">
        <f t="shared" si="38"/>
        <v>240998</v>
      </c>
    </row>
    <row r="232" spans="1:11" ht="15.75" x14ac:dyDescent="0.25">
      <c r="A232" s="14"/>
      <c r="B232" s="12"/>
      <c r="C232" s="12">
        <v>635004</v>
      </c>
      <c r="D232" s="12" t="s">
        <v>176</v>
      </c>
      <c r="E232" s="12" t="s">
        <v>107</v>
      </c>
      <c r="F232" s="13">
        <v>798</v>
      </c>
      <c r="G232" s="13"/>
      <c r="H232" s="13"/>
      <c r="I232" s="13">
        <f>F232+G232-H232</f>
        <v>798</v>
      </c>
    </row>
    <row r="233" spans="1:11" ht="15.75" x14ac:dyDescent="0.25">
      <c r="A233" s="14"/>
      <c r="B233" s="12"/>
      <c r="C233" s="12">
        <v>635006</v>
      </c>
      <c r="D233" s="12" t="s">
        <v>176</v>
      </c>
      <c r="E233" s="12" t="s">
        <v>109</v>
      </c>
      <c r="F233" s="13">
        <v>240200</v>
      </c>
      <c r="G233" s="42"/>
      <c r="H233" s="13"/>
      <c r="I233" s="13">
        <f>F233+G233-H233</f>
        <v>240200</v>
      </c>
      <c r="K233" s="22"/>
    </row>
    <row r="234" spans="1:11" ht="15.75" x14ac:dyDescent="0.25">
      <c r="A234" s="14"/>
      <c r="B234" s="28">
        <v>637</v>
      </c>
      <c r="C234" s="28"/>
      <c r="D234" s="28">
        <v>41</v>
      </c>
      <c r="E234" s="28" t="s">
        <v>113</v>
      </c>
      <c r="F234" s="29">
        <f>F236+F235</f>
        <v>69000</v>
      </c>
      <c r="G234" s="29">
        <f t="shared" ref="G234:H234" si="39">G236+G235</f>
        <v>0</v>
      </c>
      <c r="H234" s="29">
        <f t="shared" si="39"/>
        <v>0</v>
      </c>
      <c r="I234" s="29">
        <f>F234+G234-H234</f>
        <v>69000</v>
      </c>
    </row>
    <row r="235" spans="1:11" ht="15.75" x14ac:dyDescent="0.25">
      <c r="A235" s="14"/>
      <c r="B235" s="28"/>
      <c r="C235" s="12">
        <v>637011</v>
      </c>
      <c r="D235" s="12">
        <v>41</v>
      </c>
      <c r="E235" s="12" t="s">
        <v>119</v>
      </c>
      <c r="F235" s="13">
        <v>300</v>
      </c>
      <c r="G235" s="13"/>
      <c r="H235" s="13"/>
      <c r="I235" s="13">
        <f>F235+G235-H235</f>
        <v>300</v>
      </c>
    </row>
    <row r="236" spans="1:11" ht="15.75" x14ac:dyDescent="0.25">
      <c r="A236" s="14"/>
      <c r="B236" s="12"/>
      <c r="C236" s="12">
        <v>637004</v>
      </c>
      <c r="D236" s="12">
        <v>41</v>
      </c>
      <c r="E236" s="12" t="s">
        <v>115</v>
      </c>
      <c r="F236" s="13">
        <v>68700</v>
      </c>
      <c r="G236" s="13"/>
      <c r="H236" s="42"/>
      <c r="I236" s="13">
        <f>F236+G236-H236</f>
        <v>68700</v>
      </c>
    </row>
    <row r="237" spans="1:11" ht="32.450000000000003" customHeight="1" x14ac:dyDescent="0.25">
      <c r="A237" s="32" t="s">
        <v>177</v>
      </c>
      <c r="B237" s="24"/>
      <c r="C237" s="24"/>
      <c r="D237" s="25" t="s">
        <v>178</v>
      </c>
      <c r="E237" s="37" t="s">
        <v>179</v>
      </c>
      <c r="F237" s="26">
        <f>F238</f>
        <v>8000</v>
      </c>
      <c r="G237" s="26">
        <f t="shared" ref="G237:I238" si="40">G238</f>
        <v>0</v>
      </c>
      <c r="H237" s="26">
        <f t="shared" si="40"/>
        <v>0</v>
      </c>
      <c r="I237" s="26">
        <f t="shared" si="40"/>
        <v>8000</v>
      </c>
    </row>
    <row r="238" spans="1:11" ht="15.75" x14ac:dyDescent="0.25">
      <c r="A238" s="14"/>
      <c r="B238" s="28">
        <v>637</v>
      </c>
      <c r="C238" s="28"/>
      <c r="D238" s="28" t="s">
        <v>178</v>
      </c>
      <c r="E238" s="28" t="s">
        <v>113</v>
      </c>
      <c r="F238" s="13">
        <f>F239</f>
        <v>8000</v>
      </c>
      <c r="G238" s="13">
        <f t="shared" si="40"/>
        <v>0</v>
      </c>
      <c r="H238" s="13">
        <f t="shared" si="40"/>
        <v>0</v>
      </c>
      <c r="I238" s="13">
        <f t="shared" si="40"/>
        <v>8000</v>
      </c>
    </row>
    <row r="239" spans="1:11" ht="15.75" x14ac:dyDescent="0.25">
      <c r="A239" s="14"/>
      <c r="B239" s="12"/>
      <c r="C239" s="12">
        <v>637004</v>
      </c>
      <c r="D239" s="12" t="s">
        <v>178</v>
      </c>
      <c r="E239" s="12" t="s">
        <v>115</v>
      </c>
      <c r="F239" s="13">
        <v>8000</v>
      </c>
      <c r="G239" s="13"/>
      <c r="H239" s="13"/>
      <c r="I239" s="13">
        <f>F239+G239-H239</f>
        <v>8000</v>
      </c>
    </row>
    <row r="240" spans="1:11" ht="30.6" customHeight="1" x14ac:dyDescent="0.25">
      <c r="A240" s="32" t="s">
        <v>180</v>
      </c>
      <c r="B240" s="24"/>
      <c r="C240" s="24"/>
      <c r="D240" s="25" t="s">
        <v>176</v>
      </c>
      <c r="E240" s="37" t="s">
        <v>181</v>
      </c>
      <c r="F240" s="26">
        <f>F241</f>
        <v>9000</v>
      </c>
      <c r="G240" s="26">
        <f t="shared" ref="G240:I241" si="41">G241</f>
        <v>0</v>
      </c>
      <c r="H240" s="26">
        <f t="shared" si="41"/>
        <v>0</v>
      </c>
      <c r="I240" s="26">
        <f t="shared" si="41"/>
        <v>9000</v>
      </c>
    </row>
    <row r="241" spans="1:9" ht="15.75" x14ac:dyDescent="0.25">
      <c r="A241" s="14"/>
      <c r="B241" s="28">
        <v>637</v>
      </c>
      <c r="C241" s="12"/>
      <c r="D241" s="28" t="s">
        <v>176</v>
      </c>
      <c r="E241" s="28" t="s">
        <v>113</v>
      </c>
      <c r="F241" s="13">
        <f>F242</f>
        <v>9000</v>
      </c>
      <c r="G241" s="13">
        <f t="shared" si="41"/>
        <v>0</v>
      </c>
      <c r="H241" s="13">
        <f t="shared" si="41"/>
        <v>0</v>
      </c>
      <c r="I241" s="13">
        <f t="shared" si="41"/>
        <v>9000</v>
      </c>
    </row>
    <row r="242" spans="1:9" ht="15.75" x14ac:dyDescent="0.25">
      <c r="A242" s="14"/>
      <c r="B242" s="12"/>
      <c r="C242" s="12">
        <v>637004</v>
      </c>
      <c r="D242" s="12" t="s">
        <v>176</v>
      </c>
      <c r="E242" s="12" t="s">
        <v>115</v>
      </c>
      <c r="F242" s="13">
        <v>9000</v>
      </c>
      <c r="G242" s="43"/>
      <c r="H242" s="13"/>
      <c r="I242" s="13">
        <f>F242+G242-H242</f>
        <v>9000</v>
      </c>
    </row>
    <row r="243" spans="1:9" ht="28.15" customHeight="1" x14ac:dyDescent="0.25">
      <c r="A243" s="32" t="s">
        <v>182</v>
      </c>
      <c r="B243" s="24"/>
      <c r="C243" s="24"/>
      <c r="D243" s="25">
        <v>41</v>
      </c>
      <c r="E243" s="37" t="s">
        <v>183</v>
      </c>
      <c r="F243" s="26">
        <f>F249+F247+F244</f>
        <v>6560</v>
      </c>
      <c r="G243" s="26">
        <f t="shared" ref="G243:I243" si="42">G249+G247+G244</f>
        <v>0</v>
      </c>
      <c r="H243" s="26">
        <f t="shared" si="42"/>
        <v>0</v>
      </c>
      <c r="I243" s="26">
        <f t="shared" si="42"/>
        <v>6560</v>
      </c>
    </row>
    <row r="244" spans="1:9" ht="15.75" x14ac:dyDescent="0.25">
      <c r="A244" s="14"/>
      <c r="B244" s="28">
        <v>633</v>
      </c>
      <c r="C244" s="28"/>
      <c r="D244" s="28">
        <v>41</v>
      </c>
      <c r="E244" s="28" t="s">
        <v>87</v>
      </c>
      <c r="F244" s="13">
        <f>F246+F245</f>
        <v>5360</v>
      </c>
      <c r="G244" s="13">
        <f t="shared" ref="G244:I244" si="43">G246+G245</f>
        <v>0</v>
      </c>
      <c r="H244" s="13">
        <f t="shared" si="43"/>
        <v>0</v>
      </c>
      <c r="I244" s="13">
        <f t="shared" si="43"/>
        <v>5360</v>
      </c>
    </row>
    <row r="245" spans="1:9" ht="15.75" x14ac:dyDescent="0.25">
      <c r="A245" s="14"/>
      <c r="B245" s="12"/>
      <c r="C245" s="12">
        <v>633004</v>
      </c>
      <c r="D245" s="12">
        <v>41</v>
      </c>
      <c r="E245" s="12" t="s">
        <v>90</v>
      </c>
      <c r="F245" s="13">
        <v>207</v>
      </c>
      <c r="G245" s="13"/>
      <c r="H245" s="13"/>
      <c r="I245" s="13">
        <f t="shared" ref="I245:I250" si="44">F245+G245-H245</f>
        <v>207</v>
      </c>
    </row>
    <row r="246" spans="1:9" ht="15.75" x14ac:dyDescent="0.25">
      <c r="A246" s="14"/>
      <c r="B246" s="12"/>
      <c r="C246" s="12">
        <v>633006</v>
      </c>
      <c r="D246" s="12">
        <v>41</v>
      </c>
      <c r="E246" s="12" t="s">
        <v>91</v>
      </c>
      <c r="F246" s="13">
        <v>5153</v>
      </c>
      <c r="G246" s="13"/>
      <c r="H246" s="13"/>
      <c r="I246" s="13">
        <f t="shared" si="44"/>
        <v>5153</v>
      </c>
    </row>
    <row r="247" spans="1:9" ht="15.75" x14ac:dyDescent="0.25">
      <c r="A247" s="14"/>
      <c r="B247" s="28">
        <v>635</v>
      </c>
      <c r="C247" s="28"/>
      <c r="D247" s="28">
        <v>41</v>
      </c>
      <c r="E247" s="28" t="s">
        <v>104</v>
      </c>
      <c r="F247" s="13">
        <f>F248</f>
        <v>1000</v>
      </c>
      <c r="G247" s="13"/>
      <c r="H247" s="13"/>
      <c r="I247" s="13">
        <f t="shared" si="44"/>
        <v>1000</v>
      </c>
    </row>
    <row r="248" spans="1:9" ht="15.75" x14ac:dyDescent="0.25">
      <c r="A248" s="14"/>
      <c r="B248" s="12"/>
      <c r="C248" s="12">
        <v>635004</v>
      </c>
      <c r="D248" s="12">
        <v>41</v>
      </c>
      <c r="E248" s="12" t="s">
        <v>107</v>
      </c>
      <c r="F248" s="13">
        <v>1000</v>
      </c>
      <c r="G248" s="13"/>
      <c r="H248" s="13"/>
      <c r="I248" s="13">
        <f t="shared" si="44"/>
        <v>1000</v>
      </c>
    </row>
    <row r="249" spans="1:9" ht="15.75" x14ac:dyDescent="0.25">
      <c r="A249" s="14"/>
      <c r="B249" s="28">
        <v>637</v>
      </c>
      <c r="C249" s="28"/>
      <c r="D249" s="28">
        <v>41</v>
      </c>
      <c r="E249" s="28" t="s">
        <v>113</v>
      </c>
      <c r="F249" s="13">
        <f>F250</f>
        <v>200</v>
      </c>
      <c r="G249" s="13"/>
      <c r="H249" s="13"/>
      <c r="I249" s="13">
        <f t="shared" si="44"/>
        <v>200</v>
      </c>
    </row>
    <row r="250" spans="1:9" ht="15.75" x14ac:dyDescent="0.25">
      <c r="A250" s="14"/>
      <c r="B250" s="12"/>
      <c r="C250" s="12">
        <v>637004</v>
      </c>
      <c r="D250" s="12">
        <v>41</v>
      </c>
      <c r="E250" s="12" t="s">
        <v>115</v>
      </c>
      <c r="F250" s="13">
        <v>200</v>
      </c>
      <c r="G250" s="13"/>
      <c r="H250" s="13"/>
      <c r="I250" s="13">
        <f t="shared" si="44"/>
        <v>200</v>
      </c>
    </row>
    <row r="251" spans="1:9" ht="32.450000000000003" customHeight="1" x14ac:dyDescent="0.25">
      <c r="A251" s="32" t="s">
        <v>184</v>
      </c>
      <c r="B251" s="24"/>
      <c r="C251" s="24"/>
      <c r="D251" s="25">
        <v>41</v>
      </c>
      <c r="E251" s="37" t="s">
        <v>185</v>
      </c>
      <c r="F251" s="26">
        <f>F252</f>
        <v>7040</v>
      </c>
      <c r="G251" s="26">
        <f t="shared" ref="G251:I252" si="45">G252</f>
        <v>0</v>
      </c>
      <c r="H251" s="26">
        <f t="shared" si="45"/>
        <v>0</v>
      </c>
      <c r="I251" s="26">
        <f t="shared" si="45"/>
        <v>7040</v>
      </c>
    </row>
    <row r="252" spans="1:9" ht="15.75" x14ac:dyDescent="0.25">
      <c r="A252" s="14"/>
      <c r="B252" s="28">
        <v>637</v>
      </c>
      <c r="C252" s="28"/>
      <c r="D252" s="28">
        <v>41</v>
      </c>
      <c r="E252" s="28" t="s">
        <v>135</v>
      </c>
      <c r="F252" s="13">
        <f>F253</f>
        <v>7040</v>
      </c>
      <c r="G252" s="13">
        <f t="shared" si="45"/>
        <v>0</v>
      </c>
      <c r="H252" s="13">
        <f t="shared" si="45"/>
        <v>0</v>
      </c>
      <c r="I252" s="13">
        <f t="shared" si="45"/>
        <v>7040</v>
      </c>
    </row>
    <row r="253" spans="1:9" ht="15.75" x14ac:dyDescent="0.25">
      <c r="A253" s="14"/>
      <c r="B253" s="12"/>
      <c r="C253" s="12">
        <v>637004</v>
      </c>
      <c r="D253" s="12">
        <v>41</v>
      </c>
      <c r="E253" s="12" t="s">
        <v>115</v>
      </c>
      <c r="F253" s="13">
        <v>7040</v>
      </c>
      <c r="G253" s="13"/>
      <c r="H253" s="13"/>
      <c r="I253" s="13">
        <f t="shared" ref="I253" si="46">F253+G253-H253</f>
        <v>7040</v>
      </c>
    </row>
    <row r="254" spans="1:9" ht="48" x14ac:dyDescent="0.3">
      <c r="A254" s="44" t="s">
        <v>186</v>
      </c>
      <c r="B254" s="24"/>
      <c r="C254" s="24"/>
      <c r="D254" s="37" t="s">
        <v>187</v>
      </c>
      <c r="E254" s="25" t="s">
        <v>188</v>
      </c>
      <c r="F254" s="26">
        <f>F472+F385+F414+F443+F358+F334+F302+F269+F256</f>
        <v>205490</v>
      </c>
      <c r="G254" s="26">
        <f t="shared" ref="G254:H254" si="47">G472+G385+G414+G443+G358+G334+G302+G269+G256</f>
        <v>8054</v>
      </c>
      <c r="H254" s="26">
        <f t="shared" si="47"/>
        <v>8054</v>
      </c>
      <c r="I254" s="26">
        <f>F254+G254-H254</f>
        <v>205490</v>
      </c>
    </row>
    <row r="255" spans="1:9" ht="15.75" x14ac:dyDescent="0.25">
      <c r="A255" s="14"/>
      <c r="B255" s="12"/>
      <c r="C255" s="12"/>
      <c r="D255" s="12"/>
      <c r="E255" s="28" t="s">
        <v>189</v>
      </c>
      <c r="F255" s="13"/>
      <c r="G255" s="13"/>
      <c r="H255" s="13"/>
      <c r="I255" s="13"/>
    </row>
    <row r="256" spans="1:9" ht="39" customHeight="1" x14ac:dyDescent="0.25">
      <c r="A256" s="45" t="s">
        <v>186</v>
      </c>
      <c r="B256" s="46"/>
      <c r="C256" s="46"/>
      <c r="D256" s="46"/>
      <c r="E256" s="47" t="s">
        <v>190</v>
      </c>
      <c r="F256" s="48">
        <f>F268+F267+F261+F257</f>
        <v>3322</v>
      </c>
      <c r="G256" s="48">
        <f t="shared" ref="G256:I256" si="48">G268+G267+G261+G257</f>
        <v>0</v>
      </c>
      <c r="H256" s="48">
        <f t="shared" si="48"/>
        <v>0</v>
      </c>
      <c r="I256" s="48">
        <f t="shared" si="48"/>
        <v>3322</v>
      </c>
    </row>
    <row r="257" spans="1:9" ht="15.75" x14ac:dyDescent="0.25">
      <c r="A257" s="14"/>
      <c r="B257" s="28">
        <v>633</v>
      </c>
      <c r="C257" s="28"/>
      <c r="D257" s="28" t="s">
        <v>191</v>
      </c>
      <c r="E257" s="28" t="s">
        <v>87</v>
      </c>
      <c r="F257" s="29">
        <f>F260+F259+F258</f>
        <v>1200</v>
      </c>
      <c r="G257" s="29">
        <f t="shared" ref="G257:I257" si="49">G260+G259+G258</f>
        <v>0</v>
      </c>
      <c r="H257" s="29">
        <f t="shared" si="49"/>
        <v>0</v>
      </c>
      <c r="I257" s="29">
        <f t="shared" si="49"/>
        <v>1200</v>
      </c>
    </row>
    <row r="258" spans="1:9" ht="15.75" x14ac:dyDescent="0.25">
      <c r="A258" s="14"/>
      <c r="B258" s="12"/>
      <c r="C258" s="12">
        <v>633004</v>
      </c>
      <c r="D258" s="12" t="s">
        <v>191</v>
      </c>
      <c r="E258" s="12" t="s">
        <v>90</v>
      </c>
      <c r="F258" s="13">
        <v>400</v>
      </c>
      <c r="G258" s="13"/>
      <c r="H258" s="13"/>
      <c r="I258" s="13">
        <f t="shared" ref="I258:I266" si="50">F258+G258-H258</f>
        <v>400</v>
      </c>
    </row>
    <row r="259" spans="1:9" ht="15.75" x14ac:dyDescent="0.25">
      <c r="A259" s="14"/>
      <c r="B259" s="12"/>
      <c r="C259" s="12">
        <v>633006</v>
      </c>
      <c r="D259" s="12" t="s">
        <v>191</v>
      </c>
      <c r="E259" s="12" t="s">
        <v>91</v>
      </c>
      <c r="F259" s="13">
        <v>400</v>
      </c>
      <c r="G259" s="13"/>
      <c r="H259" s="13"/>
      <c r="I259" s="13">
        <f t="shared" si="50"/>
        <v>400</v>
      </c>
    </row>
    <row r="260" spans="1:9" ht="15.75" x14ac:dyDescent="0.25">
      <c r="A260" s="14"/>
      <c r="B260" s="12"/>
      <c r="C260" s="12">
        <v>633010</v>
      </c>
      <c r="D260" s="12" t="s">
        <v>191</v>
      </c>
      <c r="E260" s="12" t="s">
        <v>94</v>
      </c>
      <c r="F260" s="13">
        <v>400</v>
      </c>
      <c r="G260" s="13"/>
      <c r="H260" s="13"/>
      <c r="I260" s="13">
        <f t="shared" si="50"/>
        <v>400</v>
      </c>
    </row>
    <row r="261" spans="1:9" ht="15.75" x14ac:dyDescent="0.25">
      <c r="A261" s="14"/>
      <c r="B261" s="28">
        <v>633</v>
      </c>
      <c r="C261" s="28"/>
      <c r="D261" s="28">
        <v>41</v>
      </c>
      <c r="E261" s="28" t="s">
        <v>87</v>
      </c>
      <c r="F261" s="29">
        <f>F266+F265+F264+F263+F262</f>
        <v>1522</v>
      </c>
      <c r="G261" s="29">
        <f t="shared" ref="G261:I261" si="51">G266+G265+G264+G263+G262</f>
        <v>0</v>
      </c>
      <c r="H261" s="29">
        <f t="shared" si="51"/>
        <v>0</v>
      </c>
      <c r="I261" s="29">
        <f t="shared" si="51"/>
        <v>1522</v>
      </c>
    </row>
    <row r="262" spans="1:9" ht="15.75" x14ac:dyDescent="0.25">
      <c r="A262" s="14"/>
      <c r="B262" s="12"/>
      <c r="C262" s="12">
        <v>633004</v>
      </c>
      <c r="D262" s="12">
        <v>41</v>
      </c>
      <c r="E262" s="12" t="s">
        <v>90</v>
      </c>
      <c r="F262" s="13">
        <v>431</v>
      </c>
      <c r="G262" s="13"/>
      <c r="H262" s="13"/>
      <c r="I262" s="13">
        <f t="shared" si="50"/>
        <v>431</v>
      </c>
    </row>
    <row r="263" spans="1:9" ht="15.75" x14ac:dyDescent="0.25">
      <c r="A263" s="14"/>
      <c r="B263" s="12"/>
      <c r="C263" s="12">
        <v>633006</v>
      </c>
      <c r="D263" s="12">
        <v>41</v>
      </c>
      <c r="E263" s="12" t="s">
        <v>91</v>
      </c>
      <c r="F263" s="13">
        <v>368</v>
      </c>
      <c r="G263" s="13"/>
      <c r="H263" s="13"/>
      <c r="I263" s="13">
        <f t="shared" si="50"/>
        <v>368</v>
      </c>
    </row>
    <row r="264" spans="1:9" ht="15.75" x14ac:dyDescent="0.25">
      <c r="A264" s="14"/>
      <c r="B264" s="12"/>
      <c r="C264" s="12">
        <v>633010</v>
      </c>
      <c r="D264" s="12">
        <v>41</v>
      </c>
      <c r="E264" s="12" t="s">
        <v>94</v>
      </c>
      <c r="F264" s="13">
        <v>523</v>
      </c>
      <c r="G264" s="13"/>
      <c r="H264" s="13"/>
      <c r="I264" s="13">
        <f t="shared" si="50"/>
        <v>523</v>
      </c>
    </row>
    <row r="265" spans="1:9" ht="15.75" x14ac:dyDescent="0.25">
      <c r="A265" s="14"/>
      <c r="B265" s="12"/>
      <c r="C265" s="12">
        <v>633011</v>
      </c>
      <c r="D265" s="12">
        <v>41</v>
      </c>
      <c r="E265" s="12" t="s">
        <v>95</v>
      </c>
      <c r="F265" s="13">
        <v>100</v>
      </c>
      <c r="G265" s="13"/>
      <c r="H265" s="13"/>
      <c r="I265" s="13">
        <f t="shared" si="50"/>
        <v>100</v>
      </c>
    </row>
    <row r="266" spans="1:9" ht="15.75" x14ac:dyDescent="0.25">
      <c r="A266" s="14"/>
      <c r="B266" s="12"/>
      <c r="C266" s="12">
        <v>633015</v>
      </c>
      <c r="D266" s="12">
        <v>41</v>
      </c>
      <c r="E266" s="12" t="s">
        <v>192</v>
      </c>
      <c r="F266" s="13">
        <v>100</v>
      </c>
      <c r="G266" s="13"/>
      <c r="H266" s="13"/>
      <c r="I266" s="13">
        <f t="shared" si="50"/>
        <v>100</v>
      </c>
    </row>
    <row r="267" spans="1:9" ht="15.75" x14ac:dyDescent="0.25">
      <c r="A267" s="14"/>
      <c r="B267" s="28">
        <v>635</v>
      </c>
      <c r="C267" s="28">
        <v>635004</v>
      </c>
      <c r="D267" s="28">
        <v>41</v>
      </c>
      <c r="E267" s="28" t="s">
        <v>193</v>
      </c>
      <c r="F267" s="29">
        <v>500</v>
      </c>
      <c r="G267" s="29"/>
      <c r="H267" s="29"/>
      <c r="I267" s="29">
        <v>500</v>
      </c>
    </row>
    <row r="268" spans="1:9" ht="15.75" x14ac:dyDescent="0.25">
      <c r="A268" s="14"/>
      <c r="B268" s="28">
        <v>637</v>
      </c>
      <c r="C268" s="28">
        <v>637015</v>
      </c>
      <c r="D268" s="28">
        <v>41</v>
      </c>
      <c r="E268" s="28" t="s">
        <v>194</v>
      </c>
      <c r="F268" s="29">
        <v>100</v>
      </c>
      <c r="G268" s="29"/>
      <c r="H268" s="29"/>
      <c r="I268" s="29">
        <v>100</v>
      </c>
    </row>
    <row r="269" spans="1:9" ht="52.15" customHeight="1" x14ac:dyDescent="0.25">
      <c r="A269" s="45" t="s">
        <v>186</v>
      </c>
      <c r="B269" s="46"/>
      <c r="C269" s="46"/>
      <c r="D269" s="47" t="s">
        <v>187</v>
      </c>
      <c r="E269" s="47" t="s">
        <v>195</v>
      </c>
      <c r="F269" s="48">
        <f>F270+F273+F275+F284+F300+F292</f>
        <v>17205</v>
      </c>
      <c r="G269" s="48">
        <f t="shared" ref="G269:H269" si="52">G270+G273+G275+G284+G300+G292</f>
        <v>55</v>
      </c>
      <c r="H269" s="48">
        <f t="shared" si="52"/>
        <v>55</v>
      </c>
      <c r="I269" s="48">
        <f t="shared" ref="I269:I331" si="53">F269+G269-H269</f>
        <v>17205</v>
      </c>
    </row>
    <row r="270" spans="1:9" ht="31.5" x14ac:dyDescent="0.25">
      <c r="A270" s="14"/>
      <c r="B270" s="28">
        <v>610</v>
      </c>
      <c r="C270" s="28"/>
      <c r="D270" s="30" t="s">
        <v>196</v>
      </c>
      <c r="E270" s="28" t="s">
        <v>63</v>
      </c>
      <c r="F270" s="29">
        <f>F272+F271</f>
        <v>11721</v>
      </c>
      <c r="G270" s="29">
        <f t="shared" ref="G270:H270" si="54">G272+G271</f>
        <v>0</v>
      </c>
      <c r="H270" s="29">
        <f t="shared" si="54"/>
        <v>0</v>
      </c>
      <c r="I270" s="29">
        <f t="shared" si="53"/>
        <v>11721</v>
      </c>
    </row>
    <row r="271" spans="1:9" ht="31.5" x14ac:dyDescent="0.25">
      <c r="A271" s="14"/>
      <c r="B271" s="12">
        <v>611</v>
      </c>
      <c r="C271" s="12"/>
      <c r="D271" s="16" t="s">
        <v>196</v>
      </c>
      <c r="E271" s="12" t="s">
        <v>64</v>
      </c>
      <c r="F271" s="13">
        <v>10504</v>
      </c>
      <c r="G271" s="13"/>
      <c r="H271" s="13"/>
      <c r="I271" s="13">
        <f t="shared" si="53"/>
        <v>10504</v>
      </c>
    </row>
    <row r="272" spans="1:9" ht="31.5" x14ac:dyDescent="0.25">
      <c r="A272" s="14"/>
      <c r="B272" s="12">
        <v>612</v>
      </c>
      <c r="C272" s="12">
        <v>612002</v>
      </c>
      <c r="D272" s="16" t="s">
        <v>196</v>
      </c>
      <c r="E272" s="12" t="s">
        <v>66</v>
      </c>
      <c r="F272" s="13">
        <v>1217</v>
      </c>
      <c r="G272" s="13"/>
      <c r="H272" s="13"/>
      <c r="I272" s="13">
        <f t="shared" si="53"/>
        <v>1217</v>
      </c>
    </row>
    <row r="273" spans="1:9" ht="15.75" x14ac:dyDescent="0.25">
      <c r="A273" s="14"/>
      <c r="B273" s="28">
        <v>610</v>
      </c>
      <c r="C273" s="28"/>
      <c r="D273" s="28" t="s">
        <v>197</v>
      </c>
      <c r="E273" s="28" t="s">
        <v>63</v>
      </c>
      <c r="F273" s="29">
        <f>F274</f>
        <v>822</v>
      </c>
      <c r="G273" s="29">
        <f>G274</f>
        <v>0</v>
      </c>
      <c r="H273" s="29"/>
      <c r="I273" s="29">
        <f>F273+G273-H273</f>
        <v>822</v>
      </c>
    </row>
    <row r="274" spans="1:9" ht="15.75" x14ac:dyDescent="0.25">
      <c r="A274" s="14"/>
      <c r="B274" s="12">
        <v>611</v>
      </c>
      <c r="C274" s="12"/>
      <c r="D274" s="12" t="s">
        <v>197</v>
      </c>
      <c r="E274" s="12" t="s">
        <v>64</v>
      </c>
      <c r="F274" s="13">
        <v>822</v>
      </c>
      <c r="G274" s="13"/>
      <c r="H274" s="13"/>
      <c r="I274" s="13">
        <f t="shared" si="53"/>
        <v>822</v>
      </c>
    </row>
    <row r="275" spans="1:9" ht="31.5" x14ac:dyDescent="0.25">
      <c r="A275" s="14"/>
      <c r="B275" s="28">
        <v>620</v>
      </c>
      <c r="C275" s="28"/>
      <c r="D275" s="30" t="s">
        <v>196</v>
      </c>
      <c r="E275" s="28" t="s">
        <v>68</v>
      </c>
      <c r="F275" s="29">
        <f>SUM(F276:F283)</f>
        <v>2886</v>
      </c>
      <c r="G275" s="29">
        <f t="shared" ref="G275:H275" si="55">SUM(G276:G283)</f>
        <v>55</v>
      </c>
      <c r="H275" s="29">
        <f t="shared" si="55"/>
        <v>0</v>
      </c>
      <c r="I275" s="29">
        <f t="shared" si="53"/>
        <v>2941</v>
      </c>
    </row>
    <row r="276" spans="1:9" ht="31.5" x14ac:dyDescent="0.25">
      <c r="A276" s="14"/>
      <c r="B276" s="12">
        <v>621</v>
      </c>
      <c r="C276" s="12"/>
      <c r="D276" s="16" t="s">
        <v>196</v>
      </c>
      <c r="E276" s="12" t="s">
        <v>69</v>
      </c>
      <c r="F276" s="13">
        <v>91</v>
      </c>
      <c r="G276" s="13">
        <v>55</v>
      </c>
      <c r="H276" s="13"/>
      <c r="I276" s="13">
        <f t="shared" si="53"/>
        <v>146</v>
      </c>
    </row>
    <row r="277" spans="1:9" ht="31.5" x14ac:dyDescent="0.25">
      <c r="A277" s="14"/>
      <c r="B277" s="12">
        <v>623</v>
      </c>
      <c r="C277" s="12"/>
      <c r="D277" s="16" t="s">
        <v>196</v>
      </c>
      <c r="E277" s="12" t="s">
        <v>70</v>
      </c>
      <c r="F277" s="13">
        <v>676</v>
      </c>
      <c r="G277" s="13"/>
      <c r="H277" s="13"/>
      <c r="I277" s="13">
        <f t="shared" si="53"/>
        <v>676</v>
      </c>
    </row>
    <row r="278" spans="1:9" ht="31.5" x14ac:dyDescent="0.25">
      <c r="A278" s="14"/>
      <c r="B278" s="12">
        <v>625</v>
      </c>
      <c r="C278" s="12">
        <v>625001</v>
      </c>
      <c r="D278" s="16" t="s">
        <v>196</v>
      </c>
      <c r="E278" s="12" t="s">
        <v>71</v>
      </c>
      <c r="F278" s="13">
        <v>120</v>
      </c>
      <c r="G278" s="13"/>
      <c r="H278" s="13"/>
      <c r="I278" s="13">
        <f t="shared" si="53"/>
        <v>120</v>
      </c>
    </row>
    <row r="279" spans="1:9" ht="31.5" x14ac:dyDescent="0.25">
      <c r="A279" s="14"/>
      <c r="B279" s="12"/>
      <c r="C279" s="12">
        <v>625002</v>
      </c>
      <c r="D279" s="16" t="s">
        <v>196</v>
      </c>
      <c r="E279" s="12" t="s">
        <v>72</v>
      </c>
      <c r="F279" s="13">
        <v>1185</v>
      </c>
      <c r="G279" s="13"/>
      <c r="H279" s="13"/>
      <c r="I279" s="13">
        <f t="shared" si="53"/>
        <v>1185</v>
      </c>
    </row>
    <row r="280" spans="1:9" ht="31.5" x14ac:dyDescent="0.25">
      <c r="A280" s="14"/>
      <c r="B280" s="12"/>
      <c r="C280" s="12">
        <v>625003</v>
      </c>
      <c r="D280" s="16" t="s">
        <v>196</v>
      </c>
      <c r="E280" s="12" t="s">
        <v>73</v>
      </c>
      <c r="F280" s="13">
        <v>67</v>
      </c>
      <c r="G280" s="13"/>
      <c r="H280" s="13"/>
      <c r="I280" s="13">
        <f t="shared" si="53"/>
        <v>67</v>
      </c>
    </row>
    <row r="281" spans="1:9" ht="31.5" x14ac:dyDescent="0.25">
      <c r="A281" s="14"/>
      <c r="B281" s="12"/>
      <c r="C281" s="12">
        <v>625004</v>
      </c>
      <c r="D281" s="16" t="s">
        <v>196</v>
      </c>
      <c r="E281" s="12" t="s">
        <v>74</v>
      </c>
      <c r="F281" s="13">
        <v>257</v>
      </c>
      <c r="G281" s="13"/>
      <c r="H281" s="13"/>
      <c r="I281" s="13">
        <f t="shared" si="53"/>
        <v>257</v>
      </c>
    </row>
    <row r="282" spans="1:9" ht="31.5" x14ac:dyDescent="0.25">
      <c r="A282" s="14"/>
      <c r="B282" s="12"/>
      <c r="C282" s="12">
        <v>625005</v>
      </c>
      <c r="D282" s="16" t="s">
        <v>196</v>
      </c>
      <c r="E282" s="12" t="s">
        <v>75</v>
      </c>
      <c r="F282" s="13">
        <v>84</v>
      </c>
      <c r="G282" s="13"/>
      <c r="H282" s="13"/>
      <c r="I282" s="13">
        <f t="shared" si="53"/>
        <v>84</v>
      </c>
    </row>
    <row r="283" spans="1:9" ht="31.5" x14ac:dyDescent="0.25">
      <c r="A283" s="14"/>
      <c r="B283" s="12"/>
      <c r="C283" s="12">
        <v>625007</v>
      </c>
      <c r="D283" s="16" t="s">
        <v>196</v>
      </c>
      <c r="E283" s="12" t="s">
        <v>76</v>
      </c>
      <c r="F283" s="13">
        <v>406</v>
      </c>
      <c r="G283" s="13"/>
      <c r="H283" s="13"/>
      <c r="I283" s="13">
        <f t="shared" si="53"/>
        <v>406</v>
      </c>
    </row>
    <row r="284" spans="1:9" ht="15.75" x14ac:dyDescent="0.25">
      <c r="A284" s="14"/>
      <c r="B284" s="28">
        <v>620</v>
      </c>
      <c r="C284" s="28"/>
      <c r="D284" s="30">
        <v>41</v>
      </c>
      <c r="E284" s="28" t="s">
        <v>68</v>
      </c>
      <c r="F284" s="29">
        <f>SUM(F285:F291)</f>
        <v>783</v>
      </c>
      <c r="G284" s="29"/>
      <c r="H284" s="29">
        <f>SUM(H285:H291)</f>
        <v>55</v>
      </c>
      <c r="I284" s="29">
        <f t="shared" si="53"/>
        <v>728</v>
      </c>
    </row>
    <row r="285" spans="1:9" ht="15.75" x14ac:dyDescent="0.25">
      <c r="A285" s="14"/>
      <c r="B285" s="12">
        <v>621</v>
      </c>
      <c r="C285" s="12"/>
      <c r="D285" s="16">
        <v>41</v>
      </c>
      <c r="E285" s="12" t="s">
        <v>69</v>
      </c>
      <c r="F285" s="13">
        <v>224</v>
      </c>
      <c r="G285" s="13"/>
      <c r="H285" s="13">
        <v>55</v>
      </c>
      <c r="I285" s="13">
        <f t="shared" si="53"/>
        <v>169</v>
      </c>
    </row>
    <row r="286" spans="1:9" ht="15.75" x14ac:dyDescent="0.25">
      <c r="A286" s="14"/>
      <c r="B286" s="12">
        <v>625</v>
      </c>
      <c r="C286" s="12">
        <v>625001</v>
      </c>
      <c r="D286" s="16">
        <v>41</v>
      </c>
      <c r="E286" s="12" t="s">
        <v>71</v>
      </c>
      <c r="F286" s="13">
        <v>31</v>
      </c>
      <c r="G286" s="13"/>
      <c r="H286" s="13"/>
      <c r="I286" s="13">
        <f t="shared" si="53"/>
        <v>31</v>
      </c>
    </row>
    <row r="287" spans="1:9" ht="15.75" x14ac:dyDescent="0.25">
      <c r="A287" s="14"/>
      <c r="B287" s="12"/>
      <c r="C287" s="12">
        <v>625002</v>
      </c>
      <c r="D287" s="16">
        <v>41</v>
      </c>
      <c r="E287" s="12" t="s">
        <v>72</v>
      </c>
      <c r="F287" s="13">
        <v>314</v>
      </c>
      <c r="G287" s="13"/>
      <c r="H287" s="13"/>
      <c r="I287" s="13">
        <f t="shared" si="53"/>
        <v>314</v>
      </c>
    </row>
    <row r="288" spans="1:9" ht="15.75" x14ac:dyDescent="0.25">
      <c r="A288" s="14"/>
      <c r="B288" s="12"/>
      <c r="C288" s="12">
        <v>625003</v>
      </c>
      <c r="D288" s="16">
        <v>41</v>
      </c>
      <c r="E288" s="12" t="s">
        <v>73</v>
      </c>
      <c r="F288" s="13">
        <v>18</v>
      </c>
      <c r="G288" s="13"/>
      <c r="H288" s="13"/>
      <c r="I288" s="13">
        <f t="shared" si="53"/>
        <v>18</v>
      </c>
    </row>
    <row r="289" spans="1:9" ht="15.75" x14ac:dyDescent="0.25">
      <c r="A289" s="14"/>
      <c r="B289" s="12"/>
      <c r="C289" s="12">
        <v>625004</v>
      </c>
      <c r="D289" s="16">
        <v>41</v>
      </c>
      <c r="E289" s="12" t="s">
        <v>74</v>
      </c>
      <c r="F289" s="13">
        <v>67</v>
      </c>
      <c r="G289" s="13"/>
      <c r="H289" s="13"/>
      <c r="I289" s="13">
        <f t="shared" si="53"/>
        <v>67</v>
      </c>
    </row>
    <row r="290" spans="1:9" ht="15.75" x14ac:dyDescent="0.25">
      <c r="A290" s="14"/>
      <c r="B290" s="12"/>
      <c r="C290" s="12">
        <v>625005</v>
      </c>
      <c r="D290" s="16">
        <v>41</v>
      </c>
      <c r="E290" s="12" t="s">
        <v>75</v>
      </c>
      <c r="F290" s="13">
        <v>23</v>
      </c>
      <c r="G290" s="13"/>
      <c r="H290" s="13"/>
      <c r="I290" s="13">
        <f t="shared" si="53"/>
        <v>23</v>
      </c>
    </row>
    <row r="291" spans="1:9" ht="15.75" x14ac:dyDescent="0.25">
      <c r="A291" s="14"/>
      <c r="B291" s="12"/>
      <c r="C291" s="12">
        <v>625007</v>
      </c>
      <c r="D291" s="16">
        <v>41</v>
      </c>
      <c r="E291" s="12" t="s">
        <v>76</v>
      </c>
      <c r="F291" s="13">
        <v>106</v>
      </c>
      <c r="G291" s="13"/>
      <c r="H291" s="13"/>
      <c r="I291" s="13">
        <f t="shared" si="53"/>
        <v>106</v>
      </c>
    </row>
    <row r="292" spans="1:9" ht="15.75" x14ac:dyDescent="0.25">
      <c r="A292" s="14"/>
      <c r="B292" s="28">
        <v>630</v>
      </c>
      <c r="C292" s="28"/>
      <c r="D292" s="30"/>
      <c r="E292" s="28" t="s">
        <v>78</v>
      </c>
      <c r="F292" s="29">
        <f>F297+F296+F295+F294+F293</f>
        <v>603</v>
      </c>
      <c r="G292" s="29">
        <f t="shared" ref="G292:H292" si="56">G297+G296+G295+G294+G293</f>
        <v>0</v>
      </c>
      <c r="H292" s="29">
        <f t="shared" si="56"/>
        <v>0</v>
      </c>
      <c r="I292" s="29">
        <f t="shared" si="53"/>
        <v>603</v>
      </c>
    </row>
    <row r="293" spans="1:9" ht="31.5" x14ac:dyDescent="0.25">
      <c r="A293" s="14"/>
      <c r="B293" s="28">
        <v>633</v>
      </c>
      <c r="C293" s="28">
        <v>633004</v>
      </c>
      <c r="D293" s="30" t="s">
        <v>196</v>
      </c>
      <c r="E293" s="28" t="s">
        <v>90</v>
      </c>
      <c r="F293" s="29">
        <v>0</v>
      </c>
      <c r="G293" s="29"/>
      <c r="H293" s="29"/>
      <c r="I293" s="29">
        <f t="shared" si="53"/>
        <v>0</v>
      </c>
    </row>
    <row r="294" spans="1:9" ht="31.5" x14ac:dyDescent="0.25">
      <c r="A294" s="14"/>
      <c r="B294" s="28">
        <v>633</v>
      </c>
      <c r="C294" s="28">
        <v>633010</v>
      </c>
      <c r="D294" s="30" t="s">
        <v>196</v>
      </c>
      <c r="E294" s="28" t="s">
        <v>94</v>
      </c>
      <c r="F294" s="29">
        <v>0</v>
      </c>
      <c r="G294" s="29"/>
      <c r="H294" s="29"/>
      <c r="I294" s="29">
        <f t="shared" si="53"/>
        <v>0</v>
      </c>
    </row>
    <row r="295" spans="1:9" ht="15.75" x14ac:dyDescent="0.25">
      <c r="A295" s="14"/>
      <c r="B295" s="12">
        <v>633</v>
      </c>
      <c r="C295" s="12">
        <v>633004</v>
      </c>
      <c r="D295" s="16">
        <v>41</v>
      </c>
      <c r="E295" s="12" t="s">
        <v>90</v>
      </c>
      <c r="F295" s="29"/>
      <c r="G295" s="13"/>
      <c r="H295" s="13"/>
      <c r="I295" s="13">
        <f t="shared" si="53"/>
        <v>0</v>
      </c>
    </row>
    <row r="296" spans="1:9" ht="15.75" x14ac:dyDescent="0.25">
      <c r="A296" s="14"/>
      <c r="B296" s="28">
        <v>633</v>
      </c>
      <c r="C296" s="28">
        <v>633010</v>
      </c>
      <c r="D296" s="30">
        <v>41</v>
      </c>
      <c r="E296" s="28" t="s">
        <v>94</v>
      </c>
      <c r="F296" s="29">
        <v>0</v>
      </c>
      <c r="G296" s="29"/>
      <c r="H296" s="29"/>
      <c r="I296" s="29">
        <f t="shared" si="53"/>
        <v>0</v>
      </c>
    </row>
    <row r="297" spans="1:9" ht="15.75" x14ac:dyDescent="0.25">
      <c r="A297" s="14"/>
      <c r="B297" s="28">
        <v>637</v>
      </c>
      <c r="C297" s="28"/>
      <c r="D297" s="30">
        <v>41</v>
      </c>
      <c r="E297" s="28" t="s">
        <v>113</v>
      </c>
      <c r="F297" s="29">
        <f>F299+F298</f>
        <v>603</v>
      </c>
      <c r="G297" s="29">
        <f>G299+G298</f>
        <v>0</v>
      </c>
      <c r="H297" s="29">
        <f>H299+H298</f>
        <v>0</v>
      </c>
      <c r="I297" s="29">
        <f t="shared" si="53"/>
        <v>603</v>
      </c>
    </row>
    <row r="298" spans="1:9" ht="15.75" x14ac:dyDescent="0.25">
      <c r="A298" s="14"/>
      <c r="B298" s="12"/>
      <c r="C298" s="12">
        <v>637014</v>
      </c>
      <c r="D298" s="16">
        <v>41</v>
      </c>
      <c r="E298" s="12" t="s">
        <v>198</v>
      </c>
      <c r="F298" s="13">
        <v>515</v>
      </c>
      <c r="G298" s="13"/>
      <c r="H298" s="13"/>
      <c r="I298" s="13">
        <f t="shared" si="53"/>
        <v>515</v>
      </c>
    </row>
    <row r="299" spans="1:9" ht="15.75" x14ac:dyDescent="0.25">
      <c r="A299" s="14"/>
      <c r="B299" s="12"/>
      <c r="C299" s="12">
        <v>637016</v>
      </c>
      <c r="D299" s="16">
        <v>41</v>
      </c>
      <c r="E299" s="12" t="s">
        <v>122</v>
      </c>
      <c r="F299" s="13">
        <v>88</v>
      </c>
      <c r="G299" s="13"/>
      <c r="H299" s="13"/>
      <c r="I299" s="13">
        <f t="shared" si="53"/>
        <v>88</v>
      </c>
    </row>
    <row r="300" spans="1:9" ht="36" customHeight="1" x14ac:dyDescent="0.25">
      <c r="A300" s="14"/>
      <c r="B300" s="28">
        <v>642</v>
      </c>
      <c r="C300" s="28"/>
      <c r="D300" s="30">
        <v>41</v>
      </c>
      <c r="E300" s="30" t="s">
        <v>129</v>
      </c>
      <c r="F300" s="29">
        <f>F301</f>
        <v>390</v>
      </c>
      <c r="G300" s="29">
        <f>G301</f>
        <v>0</v>
      </c>
      <c r="H300" s="29">
        <f>H301</f>
        <v>0</v>
      </c>
      <c r="I300" s="29">
        <f t="shared" si="53"/>
        <v>390</v>
      </c>
    </row>
    <row r="301" spans="1:9" ht="15.75" x14ac:dyDescent="0.25">
      <c r="A301" s="14"/>
      <c r="B301" s="12"/>
      <c r="C301" s="12">
        <v>642015</v>
      </c>
      <c r="D301" s="16">
        <v>41</v>
      </c>
      <c r="E301" s="12" t="s">
        <v>132</v>
      </c>
      <c r="F301" s="13">
        <v>390</v>
      </c>
      <c r="G301" s="13"/>
      <c r="H301" s="13"/>
      <c r="I301" s="13">
        <f t="shared" si="53"/>
        <v>390</v>
      </c>
    </row>
    <row r="302" spans="1:9" ht="52.15" customHeight="1" x14ac:dyDescent="0.25">
      <c r="A302" s="45" t="s">
        <v>186</v>
      </c>
      <c r="B302" s="46"/>
      <c r="C302" s="46"/>
      <c r="D302" s="46"/>
      <c r="E302" s="47" t="s">
        <v>199</v>
      </c>
      <c r="F302" s="48">
        <f>F331+F328+F327+F324+F316+F308+F306+F303</f>
        <v>0</v>
      </c>
      <c r="G302" s="48">
        <f t="shared" ref="G302:H302" si="57">G331+G328+G327+G324+G316+G308+G306+G303</f>
        <v>0</v>
      </c>
      <c r="H302" s="48">
        <f t="shared" si="57"/>
        <v>0</v>
      </c>
      <c r="I302" s="49">
        <f t="shared" si="53"/>
        <v>0</v>
      </c>
    </row>
    <row r="303" spans="1:9" ht="31.5" x14ac:dyDescent="0.25">
      <c r="A303" s="14"/>
      <c r="B303" s="28">
        <v>610</v>
      </c>
      <c r="C303" s="28"/>
      <c r="D303" s="30" t="s">
        <v>196</v>
      </c>
      <c r="E303" s="28" t="s">
        <v>63</v>
      </c>
      <c r="F303" s="29">
        <f>F305+F304</f>
        <v>0</v>
      </c>
      <c r="G303" s="29">
        <f t="shared" ref="G303:H303" si="58">G305+G304</f>
        <v>0</v>
      </c>
      <c r="H303" s="29">
        <f t="shared" si="58"/>
        <v>0</v>
      </c>
      <c r="I303" s="13">
        <f t="shared" si="53"/>
        <v>0</v>
      </c>
    </row>
    <row r="304" spans="1:9" ht="31.5" x14ac:dyDescent="0.25">
      <c r="A304" s="14"/>
      <c r="B304" s="12">
        <v>611</v>
      </c>
      <c r="C304" s="12"/>
      <c r="D304" s="16" t="s">
        <v>196</v>
      </c>
      <c r="E304" s="12" t="s">
        <v>64</v>
      </c>
      <c r="F304" s="13">
        <v>0</v>
      </c>
      <c r="G304" s="13"/>
      <c r="H304" s="13"/>
      <c r="I304" s="13">
        <f t="shared" si="53"/>
        <v>0</v>
      </c>
    </row>
    <row r="305" spans="1:9" ht="31.5" x14ac:dyDescent="0.25">
      <c r="A305" s="14"/>
      <c r="B305" s="12">
        <v>612</v>
      </c>
      <c r="C305" s="12">
        <v>612002</v>
      </c>
      <c r="D305" s="16" t="s">
        <v>196</v>
      </c>
      <c r="E305" s="12" t="s">
        <v>66</v>
      </c>
      <c r="F305" s="13">
        <v>0</v>
      </c>
      <c r="G305" s="13"/>
      <c r="H305" s="13"/>
      <c r="I305" s="13">
        <f t="shared" si="53"/>
        <v>0</v>
      </c>
    </row>
    <row r="306" spans="1:9" ht="15.75" x14ac:dyDescent="0.25">
      <c r="A306" s="14"/>
      <c r="B306" s="28">
        <v>610</v>
      </c>
      <c r="C306" s="28"/>
      <c r="D306" s="28">
        <v>41</v>
      </c>
      <c r="E306" s="28" t="s">
        <v>63</v>
      </c>
      <c r="F306" s="29">
        <f>F307</f>
        <v>0</v>
      </c>
      <c r="G306" s="29">
        <f t="shared" ref="G306:H306" si="59">G307</f>
        <v>0</v>
      </c>
      <c r="H306" s="29">
        <f t="shared" si="59"/>
        <v>0</v>
      </c>
      <c r="I306" s="13">
        <f t="shared" si="53"/>
        <v>0</v>
      </c>
    </row>
    <row r="307" spans="1:9" ht="15.75" x14ac:dyDescent="0.25">
      <c r="A307" s="14"/>
      <c r="B307" s="12">
        <v>611</v>
      </c>
      <c r="C307" s="12"/>
      <c r="D307" s="12">
        <v>41</v>
      </c>
      <c r="E307" s="12" t="s">
        <v>64</v>
      </c>
      <c r="F307" s="13">
        <v>0</v>
      </c>
      <c r="G307" s="13"/>
      <c r="H307" s="13"/>
      <c r="I307" s="13">
        <f t="shared" si="53"/>
        <v>0</v>
      </c>
    </row>
    <row r="308" spans="1:9" ht="31.5" x14ac:dyDescent="0.25">
      <c r="A308" s="14"/>
      <c r="B308" s="28">
        <v>620</v>
      </c>
      <c r="C308" s="28"/>
      <c r="D308" s="30" t="s">
        <v>196</v>
      </c>
      <c r="E308" s="28" t="s">
        <v>68</v>
      </c>
      <c r="F308" s="29">
        <f>SUM(F309:F315)</f>
        <v>0</v>
      </c>
      <c r="G308" s="29">
        <f t="shared" ref="G308:H308" si="60">SUM(G309:G315)</f>
        <v>0</v>
      </c>
      <c r="H308" s="29">
        <f t="shared" si="60"/>
        <v>0</v>
      </c>
      <c r="I308" s="13">
        <f t="shared" si="53"/>
        <v>0</v>
      </c>
    </row>
    <row r="309" spans="1:9" ht="31.5" x14ac:dyDescent="0.25">
      <c r="A309" s="14"/>
      <c r="B309" s="12">
        <v>621</v>
      </c>
      <c r="C309" s="12"/>
      <c r="D309" s="16" t="s">
        <v>196</v>
      </c>
      <c r="E309" s="12" t="s">
        <v>69</v>
      </c>
      <c r="F309" s="13">
        <v>0</v>
      </c>
      <c r="G309" s="13"/>
      <c r="H309" s="13"/>
      <c r="I309" s="13">
        <f t="shared" si="53"/>
        <v>0</v>
      </c>
    </row>
    <row r="310" spans="1:9" ht="31.5" x14ac:dyDescent="0.25">
      <c r="A310" s="14"/>
      <c r="B310" s="12">
        <v>625</v>
      </c>
      <c r="C310" s="12">
        <v>625001</v>
      </c>
      <c r="D310" s="16" t="s">
        <v>196</v>
      </c>
      <c r="E310" s="12" t="s">
        <v>71</v>
      </c>
      <c r="F310" s="13">
        <v>0</v>
      </c>
      <c r="G310" s="13"/>
      <c r="H310" s="13"/>
      <c r="I310" s="13">
        <f t="shared" si="53"/>
        <v>0</v>
      </c>
    </row>
    <row r="311" spans="1:9" ht="31.5" x14ac:dyDescent="0.25">
      <c r="A311" s="14"/>
      <c r="B311" s="12"/>
      <c r="C311" s="12">
        <v>625002</v>
      </c>
      <c r="D311" s="16" t="s">
        <v>196</v>
      </c>
      <c r="E311" s="12" t="s">
        <v>72</v>
      </c>
      <c r="F311" s="13">
        <v>0</v>
      </c>
      <c r="G311" s="13"/>
      <c r="H311" s="13"/>
      <c r="I311" s="13">
        <f t="shared" si="53"/>
        <v>0</v>
      </c>
    </row>
    <row r="312" spans="1:9" ht="31.5" x14ac:dyDescent="0.25">
      <c r="A312" s="14"/>
      <c r="B312" s="12"/>
      <c r="C312" s="12">
        <v>625003</v>
      </c>
      <c r="D312" s="16" t="s">
        <v>196</v>
      </c>
      <c r="E312" s="12" t="s">
        <v>73</v>
      </c>
      <c r="F312" s="13">
        <v>0</v>
      </c>
      <c r="G312" s="13"/>
      <c r="H312" s="13"/>
      <c r="I312" s="13">
        <f t="shared" si="53"/>
        <v>0</v>
      </c>
    </row>
    <row r="313" spans="1:9" ht="31.5" x14ac:dyDescent="0.25">
      <c r="A313" s="14"/>
      <c r="B313" s="12"/>
      <c r="C313" s="12">
        <v>625004</v>
      </c>
      <c r="D313" s="16" t="s">
        <v>196</v>
      </c>
      <c r="E313" s="12" t="s">
        <v>74</v>
      </c>
      <c r="F313" s="13">
        <v>0</v>
      </c>
      <c r="G313" s="13"/>
      <c r="H313" s="13"/>
      <c r="I313" s="13">
        <f t="shared" si="53"/>
        <v>0</v>
      </c>
    </row>
    <row r="314" spans="1:9" ht="31.5" x14ac:dyDescent="0.25">
      <c r="A314" s="14"/>
      <c r="B314" s="12"/>
      <c r="C314" s="12">
        <v>625005</v>
      </c>
      <c r="D314" s="16" t="s">
        <v>196</v>
      </c>
      <c r="E314" s="12" t="s">
        <v>75</v>
      </c>
      <c r="F314" s="13">
        <v>0</v>
      </c>
      <c r="G314" s="13"/>
      <c r="H314" s="13"/>
      <c r="I314" s="13">
        <f t="shared" si="53"/>
        <v>0</v>
      </c>
    </row>
    <row r="315" spans="1:9" ht="31.5" x14ac:dyDescent="0.25">
      <c r="A315" s="14"/>
      <c r="B315" s="12"/>
      <c r="C315" s="12">
        <v>625007</v>
      </c>
      <c r="D315" s="16" t="s">
        <v>196</v>
      </c>
      <c r="E315" s="12" t="s">
        <v>76</v>
      </c>
      <c r="F315" s="13">
        <v>0</v>
      </c>
      <c r="G315" s="13"/>
      <c r="H315" s="13"/>
      <c r="I315" s="13">
        <f t="shared" si="53"/>
        <v>0</v>
      </c>
    </row>
    <row r="316" spans="1:9" ht="15.75" x14ac:dyDescent="0.25">
      <c r="A316" s="14"/>
      <c r="B316" s="28">
        <v>620</v>
      </c>
      <c r="C316" s="28"/>
      <c r="D316" s="30">
        <v>41</v>
      </c>
      <c r="E316" s="28" t="s">
        <v>68</v>
      </c>
      <c r="F316" s="29">
        <f>SUM(F317:F323)</f>
        <v>0</v>
      </c>
      <c r="G316" s="29">
        <f t="shared" ref="G316:H316" si="61">SUM(G317:G323)</f>
        <v>0</v>
      </c>
      <c r="H316" s="29">
        <f t="shared" si="61"/>
        <v>0</v>
      </c>
      <c r="I316" s="13">
        <f t="shared" si="53"/>
        <v>0</v>
      </c>
    </row>
    <row r="317" spans="1:9" ht="15.75" x14ac:dyDescent="0.25">
      <c r="A317" s="14"/>
      <c r="B317" s="12">
        <v>621</v>
      </c>
      <c r="C317" s="12"/>
      <c r="D317" s="16">
        <v>41</v>
      </c>
      <c r="E317" s="12" t="s">
        <v>69</v>
      </c>
      <c r="F317" s="13">
        <v>0</v>
      </c>
      <c r="G317" s="13"/>
      <c r="H317" s="13"/>
      <c r="I317" s="13">
        <f t="shared" si="53"/>
        <v>0</v>
      </c>
    </row>
    <row r="318" spans="1:9" ht="15.75" x14ac:dyDescent="0.25">
      <c r="A318" s="14"/>
      <c r="B318" s="12">
        <v>625</v>
      </c>
      <c r="C318" s="12">
        <v>625001</v>
      </c>
      <c r="D318" s="16">
        <v>41</v>
      </c>
      <c r="E318" s="12" t="s">
        <v>71</v>
      </c>
      <c r="F318" s="13">
        <v>0</v>
      </c>
      <c r="G318" s="13"/>
      <c r="H318" s="13"/>
      <c r="I318" s="13">
        <f t="shared" si="53"/>
        <v>0</v>
      </c>
    </row>
    <row r="319" spans="1:9" ht="15.75" x14ac:dyDescent="0.25">
      <c r="A319" s="14"/>
      <c r="B319" s="12"/>
      <c r="C319" s="12">
        <v>625002</v>
      </c>
      <c r="D319" s="16">
        <v>41</v>
      </c>
      <c r="E319" s="12" t="s">
        <v>72</v>
      </c>
      <c r="F319" s="13">
        <v>0</v>
      </c>
      <c r="G319" s="13"/>
      <c r="H319" s="13"/>
      <c r="I319" s="13">
        <f t="shared" si="53"/>
        <v>0</v>
      </c>
    </row>
    <row r="320" spans="1:9" ht="15.75" x14ac:dyDescent="0.25">
      <c r="A320" s="14"/>
      <c r="B320" s="12"/>
      <c r="C320" s="12">
        <v>625003</v>
      </c>
      <c r="D320" s="16">
        <v>41</v>
      </c>
      <c r="E320" s="12" t="s">
        <v>73</v>
      </c>
      <c r="F320" s="13">
        <v>0</v>
      </c>
      <c r="G320" s="13"/>
      <c r="H320" s="13"/>
      <c r="I320" s="13">
        <f t="shared" si="53"/>
        <v>0</v>
      </c>
    </row>
    <row r="321" spans="1:9" ht="15.75" x14ac:dyDescent="0.25">
      <c r="A321" s="14"/>
      <c r="B321" s="12"/>
      <c r="C321" s="12">
        <v>625004</v>
      </c>
      <c r="D321" s="16">
        <v>41</v>
      </c>
      <c r="E321" s="12" t="s">
        <v>74</v>
      </c>
      <c r="F321" s="13">
        <v>0</v>
      </c>
      <c r="G321" s="13"/>
      <c r="H321" s="13"/>
      <c r="I321" s="13">
        <f t="shared" si="53"/>
        <v>0</v>
      </c>
    </row>
    <row r="322" spans="1:9" ht="15.75" x14ac:dyDescent="0.25">
      <c r="A322" s="14"/>
      <c r="B322" s="12"/>
      <c r="C322" s="12">
        <v>625005</v>
      </c>
      <c r="D322" s="16">
        <v>41</v>
      </c>
      <c r="E322" s="12" t="s">
        <v>75</v>
      </c>
      <c r="F322" s="13">
        <v>0</v>
      </c>
      <c r="G322" s="13"/>
      <c r="H322" s="13"/>
      <c r="I322" s="13">
        <f t="shared" si="53"/>
        <v>0</v>
      </c>
    </row>
    <row r="323" spans="1:9" ht="15.75" x14ac:dyDescent="0.25">
      <c r="A323" s="14"/>
      <c r="B323" s="12"/>
      <c r="C323" s="12">
        <v>625007</v>
      </c>
      <c r="D323" s="16">
        <v>41</v>
      </c>
      <c r="E323" s="12" t="s">
        <v>76</v>
      </c>
      <c r="F323" s="13">
        <v>0</v>
      </c>
      <c r="G323" s="13"/>
      <c r="H323" s="13"/>
      <c r="I323" s="13">
        <f t="shared" si="53"/>
        <v>0</v>
      </c>
    </row>
    <row r="324" spans="1:9" ht="31.5" x14ac:dyDescent="0.25">
      <c r="A324" s="14"/>
      <c r="B324" s="28">
        <v>633</v>
      </c>
      <c r="C324" s="28"/>
      <c r="D324" s="30" t="s">
        <v>196</v>
      </c>
      <c r="E324" s="28" t="s">
        <v>87</v>
      </c>
      <c r="F324" s="29">
        <f>F326+F325</f>
        <v>0</v>
      </c>
      <c r="G324" s="29">
        <f t="shared" ref="G324:H324" si="62">G326+G325</f>
        <v>0</v>
      </c>
      <c r="H324" s="29">
        <f t="shared" si="62"/>
        <v>0</v>
      </c>
      <c r="I324" s="13">
        <f t="shared" si="53"/>
        <v>0</v>
      </c>
    </row>
    <row r="325" spans="1:9" ht="31.5" x14ac:dyDescent="0.25">
      <c r="A325" s="14"/>
      <c r="B325" s="12">
        <v>633</v>
      </c>
      <c r="C325" s="12">
        <v>633004</v>
      </c>
      <c r="D325" s="16" t="s">
        <v>196</v>
      </c>
      <c r="E325" s="12" t="s">
        <v>90</v>
      </c>
      <c r="F325" s="13">
        <v>0</v>
      </c>
      <c r="G325" s="13"/>
      <c r="H325" s="13"/>
      <c r="I325" s="13">
        <f t="shared" si="53"/>
        <v>0</v>
      </c>
    </row>
    <row r="326" spans="1:9" ht="31.5" x14ac:dyDescent="0.25">
      <c r="A326" s="14"/>
      <c r="B326" s="12"/>
      <c r="C326" s="12">
        <v>633010</v>
      </c>
      <c r="D326" s="16" t="s">
        <v>196</v>
      </c>
      <c r="E326" s="12" t="s">
        <v>94</v>
      </c>
      <c r="F326" s="13">
        <v>0</v>
      </c>
      <c r="G326" s="13"/>
      <c r="H326" s="13"/>
      <c r="I326" s="13">
        <f t="shared" si="53"/>
        <v>0</v>
      </c>
    </row>
    <row r="327" spans="1:9" ht="15.75" x14ac:dyDescent="0.25">
      <c r="A327" s="14"/>
      <c r="B327" s="28">
        <v>633</v>
      </c>
      <c r="C327" s="28">
        <v>633010</v>
      </c>
      <c r="D327" s="30">
        <v>41</v>
      </c>
      <c r="E327" s="28" t="s">
        <v>94</v>
      </c>
      <c r="F327" s="29">
        <v>0</v>
      </c>
      <c r="G327" s="29"/>
      <c r="H327" s="29"/>
      <c r="I327" s="13">
        <f t="shared" si="53"/>
        <v>0</v>
      </c>
    </row>
    <row r="328" spans="1:9" ht="15.75" x14ac:dyDescent="0.25">
      <c r="A328" s="14"/>
      <c r="B328" s="28">
        <v>637</v>
      </c>
      <c r="C328" s="28"/>
      <c r="D328" s="30">
        <v>41</v>
      </c>
      <c r="E328" s="28" t="s">
        <v>113</v>
      </c>
      <c r="F328" s="29">
        <f>F329+F330</f>
        <v>0</v>
      </c>
      <c r="G328" s="29">
        <f t="shared" ref="G328:H328" si="63">G329+G330</f>
        <v>0</v>
      </c>
      <c r="H328" s="29">
        <f t="shared" si="63"/>
        <v>0</v>
      </c>
      <c r="I328" s="13">
        <f t="shared" si="53"/>
        <v>0</v>
      </c>
    </row>
    <row r="329" spans="1:9" ht="15.75" x14ac:dyDescent="0.25">
      <c r="A329" s="14"/>
      <c r="B329" s="12"/>
      <c r="C329" s="12">
        <v>637014</v>
      </c>
      <c r="D329" s="16">
        <v>41</v>
      </c>
      <c r="E329" s="12" t="s">
        <v>198</v>
      </c>
      <c r="F329" s="13">
        <v>0</v>
      </c>
      <c r="G329" s="13"/>
      <c r="H329" s="13"/>
      <c r="I329" s="13">
        <f t="shared" si="53"/>
        <v>0</v>
      </c>
    </row>
    <row r="330" spans="1:9" ht="15.75" x14ac:dyDescent="0.25">
      <c r="A330" s="14"/>
      <c r="B330" s="12"/>
      <c r="C330" s="12">
        <v>637016</v>
      </c>
      <c r="D330" s="16">
        <v>41</v>
      </c>
      <c r="E330" s="12" t="s">
        <v>122</v>
      </c>
      <c r="F330" s="13">
        <v>0</v>
      </c>
      <c r="G330" s="13"/>
      <c r="H330" s="13"/>
      <c r="I330" s="13">
        <f t="shared" si="53"/>
        <v>0</v>
      </c>
    </row>
    <row r="331" spans="1:9" ht="33" customHeight="1" x14ac:dyDescent="0.25">
      <c r="A331" s="14"/>
      <c r="B331" s="28">
        <v>642</v>
      </c>
      <c r="C331" s="28"/>
      <c r="D331" s="30">
        <v>41</v>
      </c>
      <c r="E331" s="30" t="s">
        <v>129</v>
      </c>
      <c r="F331" s="29">
        <f>F332</f>
        <v>0</v>
      </c>
      <c r="G331" s="29">
        <f t="shared" ref="G331:H331" si="64">G332</f>
        <v>0</v>
      </c>
      <c r="H331" s="29">
        <f t="shared" si="64"/>
        <v>0</v>
      </c>
      <c r="I331" s="29">
        <f t="shared" si="53"/>
        <v>0</v>
      </c>
    </row>
    <row r="332" spans="1:9" ht="15.75" x14ac:dyDescent="0.25">
      <c r="A332" s="14"/>
      <c r="B332" s="12"/>
      <c r="C332" s="12">
        <v>642015</v>
      </c>
      <c r="D332" s="16">
        <v>41</v>
      </c>
      <c r="E332" s="12" t="s">
        <v>132</v>
      </c>
      <c r="F332" s="13">
        <v>0</v>
      </c>
      <c r="G332" s="13"/>
      <c r="H332" s="13"/>
      <c r="I332" s="13">
        <f>F332+G332-H332</f>
        <v>0</v>
      </c>
    </row>
    <row r="333" spans="1:9" ht="15.75" x14ac:dyDescent="0.25">
      <c r="A333" s="14"/>
      <c r="B333" s="12"/>
      <c r="C333" s="12"/>
      <c r="D333" s="16"/>
      <c r="E333" s="12"/>
      <c r="F333" s="13"/>
      <c r="G333" s="13"/>
      <c r="H333" s="13"/>
      <c r="I333" s="13"/>
    </row>
    <row r="334" spans="1:9" ht="27.6" customHeight="1" x14ac:dyDescent="0.25">
      <c r="A334" s="45" t="s">
        <v>186</v>
      </c>
      <c r="B334" s="46"/>
      <c r="C334" s="46"/>
      <c r="D334" s="50"/>
      <c r="E334" s="47" t="s">
        <v>200</v>
      </c>
      <c r="F334" s="48">
        <f>F347+F339+F335+F355+F356</f>
        <v>19296</v>
      </c>
      <c r="G334" s="48">
        <f t="shared" ref="G334:H334" si="65">G347+G339+G335+G355+G356</f>
        <v>254</v>
      </c>
      <c r="H334" s="48">
        <f t="shared" si="65"/>
        <v>234</v>
      </c>
      <c r="I334" s="48">
        <f t="shared" ref="I334:I356" si="66">F334+G334-H334</f>
        <v>19316</v>
      </c>
    </row>
    <row r="335" spans="1:9" ht="26.25" x14ac:dyDescent="0.25">
      <c r="A335" s="14"/>
      <c r="B335" s="28">
        <v>610</v>
      </c>
      <c r="C335" s="28"/>
      <c r="D335" s="51" t="s">
        <v>201</v>
      </c>
      <c r="E335" s="28" t="s">
        <v>63</v>
      </c>
      <c r="F335" s="29">
        <f>F337+F336+F338</f>
        <v>13442</v>
      </c>
      <c r="G335" s="29">
        <f>G337+G336+G338</f>
        <v>0</v>
      </c>
      <c r="H335" s="29">
        <f t="shared" ref="H335" si="67">H337+H336</f>
        <v>0</v>
      </c>
      <c r="I335" s="29">
        <f t="shared" si="66"/>
        <v>13442</v>
      </c>
    </row>
    <row r="336" spans="1:9" ht="15.75" x14ac:dyDescent="0.25">
      <c r="A336" s="14"/>
      <c r="B336" s="12">
        <v>611</v>
      </c>
      <c r="C336" s="12"/>
      <c r="D336" s="52" t="s">
        <v>202</v>
      </c>
      <c r="E336" s="12" t="s">
        <v>64</v>
      </c>
      <c r="F336" s="13">
        <v>9434</v>
      </c>
      <c r="G336" s="13"/>
      <c r="H336" s="13"/>
      <c r="I336" s="13">
        <f t="shared" si="66"/>
        <v>9434</v>
      </c>
    </row>
    <row r="337" spans="1:9" ht="15.75" x14ac:dyDescent="0.25">
      <c r="A337" s="14"/>
      <c r="B337" s="12">
        <v>611</v>
      </c>
      <c r="C337" s="12"/>
      <c r="D337" s="16">
        <v>41</v>
      </c>
      <c r="E337" s="12" t="s">
        <v>64</v>
      </c>
      <c r="F337" s="13">
        <v>2358</v>
      </c>
      <c r="G337" s="13"/>
      <c r="H337" s="13"/>
      <c r="I337" s="13">
        <f t="shared" si="66"/>
        <v>2358</v>
      </c>
    </row>
    <row r="338" spans="1:9" ht="15.75" x14ac:dyDescent="0.25">
      <c r="A338" s="14"/>
      <c r="B338" s="12">
        <v>614</v>
      </c>
      <c r="C338" s="12"/>
      <c r="D338" s="16">
        <v>41</v>
      </c>
      <c r="E338" s="12" t="s">
        <v>67</v>
      </c>
      <c r="F338" s="13">
        <v>1650</v>
      </c>
      <c r="G338" s="13"/>
      <c r="H338" s="13"/>
      <c r="I338" s="13">
        <f t="shared" si="66"/>
        <v>1650</v>
      </c>
    </row>
    <row r="339" spans="1:9" ht="15.75" x14ac:dyDescent="0.25">
      <c r="A339" s="14"/>
      <c r="B339" s="28">
        <v>620</v>
      </c>
      <c r="C339" s="28"/>
      <c r="D339" s="30">
        <v>41</v>
      </c>
      <c r="E339" s="28" t="s">
        <v>68</v>
      </c>
      <c r="F339" s="29">
        <f>SUM(F340:F346)</f>
        <v>3709</v>
      </c>
      <c r="G339" s="29">
        <f t="shared" ref="G339:H339" si="68">SUM(G340:G346)</f>
        <v>0</v>
      </c>
      <c r="H339" s="29">
        <f t="shared" si="68"/>
        <v>234</v>
      </c>
      <c r="I339" s="29">
        <f t="shared" si="66"/>
        <v>3475</v>
      </c>
    </row>
    <row r="340" spans="1:9" ht="15.75" x14ac:dyDescent="0.25">
      <c r="A340" s="14"/>
      <c r="B340" s="12">
        <v>621</v>
      </c>
      <c r="C340" s="12"/>
      <c r="D340" s="52" t="s">
        <v>202</v>
      </c>
      <c r="E340" s="12" t="s">
        <v>69</v>
      </c>
      <c r="F340" s="13">
        <v>1061</v>
      </c>
      <c r="G340" s="13"/>
      <c r="H340" s="13">
        <v>234</v>
      </c>
      <c r="I340" s="13">
        <f t="shared" si="66"/>
        <v>827</v>
      </c>
    </row>
    <row r="341" spans="1:9" ht="15.75" x14ac:dyDescent="0.25">
      <c r="A341" s="14"/>
      <c r="B341" s="12">
        <v>625</v>
      </c>
      <c r="C341" s="12">
        <v>625001</v>
      </c>
      <c r="D341" s="52" t="s">
        <v>202</v>
      </c>
      <c r="E341" s="12" t="s">
        <v>71</v>
      </c>
      <c r="F341" s="13">
        <v>149</v>
      </c>
      <c r="G341" s="13"/>
      <c r="H341" s="13"/>
      <c r="I341" s="13">
        <f t="shared" si="66"/>
        <v>149</v>
      </c>
    </row>
    <row r="342" spans="1:9" ht="15.75" x14ac:dyDescent="0.25">
      <c r="A342" s="14"/>
      <c r="B342" s="12"/>
      <c r="C342" s="12">
        <v>625002</v>
      </c>
      <c r="D342" s="52" t="s">
        <v>202</v>
      </c>
      <c r="E342" s="12" t="s">
        <v>72</v>
      </c>
      <c r="F342" s="13">
        <v>1486</v>
      </c>
      <c r="G342" s="13"/>
      <c r="H342" s="13"/>
      <c r="I342" s="13">
        <f t="shared" si="66"/>
        <v>1486</v>
      </c>
    </row>
    <row r="343" spans="1:9" ht="15.75" x14ac:dyDescent="0.25">
      <c r="A343" s="14"/>
      <c r="B343" s="12"/>
      <c r="C343" s="12">
        <v>625003</v>
      </c>
      <c r="D343" s="52" t="s">
        <v>202</v>
      </c>
      <c r="E343" s="12" t="s">
        <v>73</v>
      </c>
      <c r="F343" s="13">
        <v>85</v>
      </c>
      <c r="G343" s="13"/>
      <c r="H343" s="13"/>
      <c r="I343" s="13">
        <f t="shared" si="66"/>
        <v>85</v>
      </c>
    </row>
    <row r="344" spans="1:9" ht="15.75" x14ac:dyDescent="0.25">
      <c r="A344" s="14"/>
      <c r="B344" s="12"/>
      <c r="C344" s="12">
        <v>625004</v>
      </c>
      <c r="D344" s="52" t="s">
        <v>202</v>
      </c>
      <c r="E344" s="12" t="s">
        <v>74</v>
      </c>
      <c r="F344" s="13">
        <v>318</v>
      </c>
      <c r="G344" s="13"/>
      <c r="H344" s="13"/>
      <c r="I344" s="13">
        <f t="shared" si="66"/>
        <v>318</v>
      </c>
    </row>
    <row r="345" spans="1:9" ht="15.75" x14ac:dyDescent="0.25">
      <c r="A345" s="14"/>
      <c r="B345" s="12"/>
      <c r="C345" s="12">
        <v>625005</v>
      </c>
      <c r="D345" s="52" t="s">
        <v>202</v>
      </c>
      <c r="E345" s="12" t="s">
        <v>75</v>
      </c>
      <c r="F345" s="13">
        <v>106</v>
      </c>
      <c r="G345" s="13"/>
      <c r="H345" s="13"/>
      <c r="I345" s="13">
        <f t="shared" si="66"/>
        <v>106</v>
      </c>
    </row>
    <row r="346" spans="1:9" ht="15.75" x14ac:dyDescent="0.25">
      <c r="A346" s="14"/>
      <c r="B346" s="12"/>
      <c r="C346" s="12">
        <v>625007</v>
      </c>
      <c r="D346" s="52" t="s">
        <v>202</v>
      </c>
      <c r="E346" s="12" t="s">
        <v>76</v>
      </c>
      <c r="F346" s="13">
        <v>504</v>
      </c>
      <c r="G346" s="13"/>
      <c r="H346" s="13"/>
      <c r="I346" s="13">
        <f t="shared" si="66"/>
        <v>504</v>
      </c>
    </row>
    <row r="347" spans="1:9" ht="15.75" x14ac:dyDescent="0.25">
      <c r="A347" s="14"/>
      <c r="B347" s="28">
        <v>620</v>
      </c>
      <c r="C347" s="28"/>
      <c r="D347" s="30">
        <v>41</v>
      </c>
      <c r="E347" s="28" t="s">
        <v>68</v>
      </c>
      <c r="F347" s="29">
        <f>SUM(F348:F354)</f>
        <v>927</v>
      </c>
      <c r="G347" s="29">
        <f t="shared" ref="G347:H347" si="69">SUM(G348:G354)</f>
        <v>254</v>
      </c>
      <c r="H347" s="29">
        <f t="shared" si="69"/>
        <v>0</v>
      </c>
      <c r="I347" s="29">
        <f>F347+G347-H347</f>
        <v>1181</v>
      </c>
    </row>
    <row r="348" spans="1:9" ht="15.75" x14ac:dyDescent="0.25">
      <c r="A348" s="14"/>
      <c r="B348" s="12">
        <v>621</v>
      </c>
      <c r="C348" s="12"/>
      <c r="D348" s="16">
        <v>41</v>
      </c>
      <c r="E348" s="12" t="s">
        <v>69</v>
      </c>
      <c r="F348" s="13">
        <v>265</v>
      </c>
      <c r="G348" s="13">
        <v>254</v>
      </c>
      <c r="H348" s="13"/>
      <c r="I348" s="13">
        <f t="shared" si="66"/>
        <v>519</v>
      </c>
    </row>
    <row r="349" spans="1:9" ht="15.75" x14ac:dyDescent="0.25">
      <c r="A349" s="14"/>
      <c r="B349" s="12">
        <v>625</v>
      </c>
      <c r="C349" s="12">
        <v>625001</v>
      </c>
      <c r="D349" s="16">
        <v>41</v>
      </c>
      <c r="E349" s="12" t="s">
        <v>71</v>
      </c>
      <c r="F349" s="13">
        <v>37</v>
      </c>
      <c r="G349" s="13"/>
      <c r="H349" s="13"/>
      <c r="I349" s="13">
        <f t="shared" si="66"/>
        <v>37</v>
      </c>
    </row>
    <row r="350" spans="1:9" ht="15.75" x14ac:dyDescent="0.25">
      <c r="A350" s="14"/>
      <c r="B350" s="12"/>
      <c r="C350" s="12">
        <v>625002</v>
      </c>
      <c r="D350" s="16">
        <v>41</v>
      </c>
      <c r="E350" s="12" t="s">
        <v>72</v>
      </c>
      <c r="F350" s="13">
        <v>371</v>
      </c>
      <c r="G350" s="13"/>
      <c r="H350" s="13"/>
      <c r="I350" s="13">
        <f t="shared" si="66"/>
        <v>371</v>
      </c>
    </row>
    <row r="351" spans="1:9" ht="15.75" x14ac:dyDescent="0.25">
      <c r="A351" s="14"/>
      <c r="B351" s="12"/>
      <c r="C351" s="12">
        <v>625003</v>
      </c>
      <c r="D351" s="16">
        <v>41</v>
      </c>
      <c r="E351" s="12" t="s">
        <v>73</v>
      </c>
      <c r="F351" s="13">
        <v>21</v>
      </c>
      <c r="G351" s="13"/>
      <c r="H351" s="13"/>
      <c r="I351" s="13">
        <f t="shared" si="66"/>
        <v>21</v>
      </c>
    </row>
    <row r="352" spans="1:9" ht="15.75" x14ac:dyDescent="0.25">
      <c r="A352" s="14"/>
      <c r="B352" s="12"/>
      <c r="C352" s="12">
        <v>625004</v>
      </c>
      <c r="D352" s="16">
        <v>41</v>
      </c>
      <c r="E352" s="12" t="s">
        <v>74</v>
      </c>
      <c r="F352" s="13">
        <v>80</v>
      </c>
      <c r="G352" s="13"/>
      <c r="H352" s="13"/>
      <c r="I352" s="13">
        <f t="shared" si="66"/>
        <v>80</v>
      </c>
    </row>
    <row r="353" spans="1:10" ht="15.75" x14ac:dyDescent="0.25">
      <c r="A353" s="14"/>
      <c r="B353" s="12"/>
      <c r="C353" s="12">
        <v>625005</v>
      </c>
      <c r="D353" s="16">
        <v>41</v>
      </c>
      <c r="E353" s="12" t="s">
        <v>75</v>
      </c>
      <c r="F353" s="13">
        <v>27</v>
      </c>
      <c r="G353" s="13"/>
      <c r="H353" s="13"/>
      <c r="I353" s="13">
        <f t="shared" si="66"/>
        <v>27</v>
      </c>
    </row>
    <row r="354" spans="1:10" ht="15.75" x14ac:dyDescent="0.25">
      <c r="A354" s="14"/>
      <c r="B354" s="12"/>
      <c r="C354" s="12">
        <v>625007</v>
      </c>
      <c r="D354" s="16">
        <v>41</v>
      </c>
      <c r="E354" s="12" t="s">
        <v>76</v>
      </c>
      <c r="F354" s="13">
        <v>126</v>
      </c>
      <c r="G354" s="13"/>
      <c r="H354" s="13"/>
      <c r="I354" s="13">
        <f t="shared" si="66"/>
        <v>126</v>
      </c>
    </row>
    <row r="355" spans="1:10" ht="15.75" x14ac:dyDescent="0.25">
      <c r="A355" s="14"/>
      <c r="B355" s="28">
        <v>630</v>
      </c>
      <c r="C355" s="28">
        <v>637014</v>
      </c>
      <c r="D355" s="30">
        <v>41</v>
      </c>
      <c r="E355" s="28" t="s">
        <v>121</v>
      </c>
      <c r="F355" s="29">
        <v>900</v>
      </c>
      <c r="G355" s="29"/>
      <c r="H355" s="29"/>
      <c r="I355" s="29">
        <f t="shared" si="66"/>
        <v>900</v>
      </c>
    </row>
    <row r="356" spans="1:10" ht="15.75" x14ac:dyDescent="0.25">
      <c r="A356" s="14"/>
      <c r="B356" s="28"/>
      <c r="C356" s="28">
        <v>637016</v>
      </c>
      <c r="D356" s="30">
        <v>41</v>
      </c>
      <c r="E356" s="28" t="s">
        <v>203</v>
      </c>
      <c r="F356" s="29">
        <v>318</v>
      </c>
      <c r="G356" s="29"/>
      <c r="H356" s="29"/>
      <c r="I356" s="29">
        <f t="shared" si="66"/>
        <v>318</v>
      </c>
    </row>
    <row r="357" spans="1:10" ht="15.75" x14ac:dyDescent="0.25">
      <c r="A357" s="14"/>
      <c r="B357" s="12"/>
      <c r="C357" s="12"/>
      <c r="D357" s="16"/>
      <c r="E357" s="12"/>
      <c r="F357" s="12"/>
      <c r="G357" s="12"/>
      <c r="H357" s="12"/>
      <c r="I357" s="12"/>
    </row>
    <row r="358" spans="1:10" ht="39" customHeight="1" x14ac:dyDescent="0.25">
      <c r="A358" s="45" t="s">
        <v>186</v>
      </c>
      <c r="B358" s="46"/>
      <c r="C358" s="46"/>
      <c r="D358" s="50"/>
      <c r="E358" s="47" t="s">
        <v>204</v>
      </c>
      <c r="F358" s="48">
        <f>F372+F383+F363+F359+F381+F382</f>
        <v>12248</v>
      </c>
      <c r="G358" s="48">
        <f>G372+G383+G363+G359+G381+G382</f>
        <v>954</v>
      </c>
      <c r="H358" s="48">
        <f t="shared" ref="H358" si="70">H372+H383+H363+H359+H381+H382</f>
        <v>292</v>
      </c>
      <c r="I358" s="48">
        <f>F358+G358-H358</f>
        <v>12910</v>
      </c>
      <c r="J358" s="22"/>
    </row>
    <row r="359" spans="1:10" ht="26.25" x14ac:dyDescent="0.25">
      <c r="A359" s="14"/>
      <c r="B359" s="28">
        <v>610</v>
      </c>
      <c r="C359" s="28"/>
      <c r="D359" s="51" t="s">
        <v>205</v>
      </c>
      <c r="E359" s="28" t="s">
        <v>63</v>
      </c>
      <c r="F359" s="13">
        <f>F361+F360+F362</f>
        <v>8244</v>
      </c>
      <c r="G359" s="13">
        <f>G361+G360+G362</f>
        <v>500</v>
      </c>
      <c r="H359" s="29">
        <f t="shared" ref="H359" si="71">H361+H360</f>
        <v>0</v>
      </c>
      <c r="I359" s="29">
        <f>I361+I360+I362</f>
        <v>8744</v>
      </c>
      <c r="J359" s="22"/>
    </row>
    <row r="360" spans="1:10" ht="15.75" x14ac:dyDescent="0.25">
      <c r="A360" s="14"/>
      <c r="B360" s="12">
        <v>611</v>
      </c>
      <c r="C360" s="12"/>
      <c r="D360" s="52" t="s">
        <v>202</v>
      </c>
      <c r="E360" s="12" t="s">
        <v>64</v>
      </c>
      <c r="F360" s="13">
        <v>5915</v>
      </c>
      <c r="G360" s="13"/>
      <c r="H360" s="13"/>
      <c r="I360" s="13">
        <f t="shared" ref="I360:I384" si="72">F360+G360-H360</f>
        <v>5915</v>
      </c>
      <c r="J360" s="22"/>
    </row>
    <row r="361" spans="1:10" ht="15.75" x14ac:dyDescent="0.25">
      <c r="A361" s="14"/>
      <c r="B361" s="12">
        <v>611</v>
      </c>
      <c r="C361" s="12"/>
      <c r="D361" s="16">
        <v>41</v>
      </c>
      <c r="E361" s="12" t="s">
        <v>64</v>
      </c>
      <c r="F361" s="13">
        <v>1479</v>
      </c>
      <c r="G361" s="13"/>
      <c r="H361" s="13"/>
      <c r="I361" s="13">
        <f t="shared" si="72"/>
        <v>1479</v>
      </c>
      <c r="J361" s="22"/>
    </row>
    <row r="362" spans="1:10" ht="15.75" x14ac:dyDescent="0.25">
      <c r="A362" s="14"/>
      <c r="B362" s="12">
        <v>614</v>
      </c>
      <c r="C362" s="12"/>
      <c r="D362" s="16">
        <v>41</v>
      </c>
      <c r="E362" s="12" t="s">
        <v>67</v>
      </c>
      <c r="F362" s="13">
        <v>850</v>
      </c>
      <c r="G362" s="13">
        <v>500</v>
      </c>
      <c r="H362" s="13"/>
      <c r="I362" s="13">
        <f t="shared" si="72"/>
        <v>1350</v>
      </c>
      <c r="J362" s="22"/>
    </row>
    <row r="363" spans="1:10" ht="26.25" x14ac:dyDescent="0.25">
      <c r="A363" s="14"/>
      <c r="B363" s="28">
        <v>620</v>
      </c>
      <c r="C363" s="28"/>
      <c r="D363" s="51" t="s">
        <v>202</v>
      </c>
      <c r="E363" s="28" t="s">
        <v>68</v>
      </c>
      <c r="F363" s="29">
        <f>SUM(F364:F371)</f>
        <v>2481</v>
      </c>
      <c r="G363" s="29">
        <f t="shared" ref="G363:H363" si="73">SUM(G364:G371)</f>
        <v>238</v>
      </c>
      <c r="H363" s="29">
        <f t="shared" si="73"/>
        <v>292</v>
      </c>
      <c r="I363" s="29">
        <f>SUM(I364:I371)</f>
        <v>2427</v>
      </c>
      <c r="J363" s="22"/>
    </row>
    <row r="364" spans="1:10" ht="15.75" x14ac:dyDescent="0.25">
      <c r="A364" s="14"/>
      <c r="B364" s="12">
        <v>621</v>
      </c>
      <c r="C364" s="12"/>
      <c r="D364" s="52" t="s">
        <v>202</v>
      </c>
      <c r="E364" s="12" t="s">
        <v>69</v>
      </c>
      <c r="F364" s="13">
        <v>710</v>
      </c>
      <c r="G364" s="13"/>
      <c r="H364" s="13">
        <v>292</v>
      </c>
      <c r="I364" s="13">
        <f t="shared" si="72"/>
        <v>418</v>
      </c>
      <c r="J364" s="22"/>
    </row>
    <row r="365" spans="1:10" ht="15.75" x14ac:dyDescent="0.25">
      <c r="A365" s="14"/>
      <c r="B365" s="12">
        <v>623</v>
      </c>
      <c r="C365" s="12"/>
      <c r="D365" s="52" t="s">
        <v>202</v>
      </c>
      <c r="E365" s="12" t="s">
        <v>206</v>
      </c>
      <c r="F365" s="13"/>
      <c r="G365" s="13">
        <v>238</v>
      </c>
      <c r="H365" s="13"/>
      <c r="I365" s="13">
        <f t="shared" si="72"/>
        <v>238</v>
      </c>
      <c r="J365" s="22"/>
    </row>
    <row r="366" spans="1:10" ht="15.75" x14ac:dyDescent="0.25">
      <c r="A366" s="14"/>
      <c r="B366" s="12">
        <v>625</v>
      </c>
      <c r="C366" s="12">
        <v>625001</v>
      </c>
      <c r="D366" s="52" t="s">
        <v>202</v>
      </c>
      <c r="E366" s="12" t="s">
        <v>71</v>
      </c>
      <c r="F366" s="13">
        <v>100</v>
      </c>
      <c r="G366" s="13"/>
      <c r="H366" s="13"/>
      <c r="I366" s="13">
        <f t="shared" si="72"/>
        <v>100</v>
      </c>
      <c r="J366" s="22"/>
    </row>
    <row r="367" spans="1:10" ht="15.75" x14ac:dyDescent="0.25">
      <c r="A367" s="14"/>
      <c r="B367" s="12"/>
      <c r="C367" s="12">
        <v>625002</v>
      </c>
      <c r="D367" s="52" t="s">
        <v>202</v>
      </c>
      <c r="E367" s="12" t="s">
        <v>72</v>
      </c>
      <c r="F367" s="13">
        <v>993</v>
      </c>
      <c r="G367" s="13"/>
      <c r="H367" s="13"/>
      <c r="I367" s="13">
        <f t="shared" si="72"/>
        <v>993</v>
      </c>
      <c r="J367" s="22"/>
    </row>
    <row r="368" spans="1:10" ht="15.75" x14ac:dyDescent="0.25">
      <c r="A368" s="14"/>
      <c r="B368" s="12"/>
      <c r="C368" s="12">
        <v>625003</v>
      </c>
      <c r="D368" s="52" t="s">
        <v>202</v>
      </c>
      <c r="E368" s="12" t="s">
        <v>73</v>
      </c>
      <c r="F368" s="13">
        <v>57</v>
      </c>
      <c r="G368" s="13"/>
      <c r="H368" s="13"/>
      <c r="I368" s="13">
        <f t="shared" si="72"/>
        <v>57</v>
      </c>
      <c r="J368" s="22"/>
    </row>
    <row r="369" spans="1:10" ht="15.75" x14ac:dyDescent="0.25">
      <c r="A369" s="14"/>
      <c r="B369" s="12"/>
      <c r="C369" s="12">
        <v>625004</v>
      </c>
      <c r="D369" s="52" t="s">
        <v>202</v>
      </c>
      <c r="E369" s="12" t="s">
        <v>74</v>
      </c>
      <c r="F369" s="13">
        <v>213</v>
      </c>
      <c r="G369" s="13"/>
      <c r="H369" s="13"/>
      <c r="I369" s="13">
        <f t="shared" si="72"/>
        <v>213</v>
      </c>
      <c r="J369" s="22"/>
    </row>
    <row r="370" spans="1:10" ht="15.75" x14ac:dyDescent="0.25">
      <c r="A370" s="14"/>
      <c r="B370" s="12"/>
      <c r="C370" s="12">
        <v>625005</v>
      </c>
      <c r="D370" s="52" t="s">
        <v>202</v>
      </c>
      <c r="E370" s="12" t="s">
        <v>75</v>
      </c>
      <c r="F370" s="13">
        <v>71</v>
      </c>
      <c r="G370" s="13"/>
      <c r="H370" s="13"/>
      <c r="I370" s="13">
        <f t="shared" si="72"/>
        <v>71</v>
      </c>
      <c r="J370" s="22"/>
    </row>
    <row r="371" spans="1:10" ht="15.75" x14ac:dyDescent="0.25">
      <c r="A371" s="14"/>
      <c r="B371" s="12"/>
      <c r="C371" s="12">
        <v>625007</v>
      </c>
      <c r="D371" s="52" t="s">
        <v>202</v>
      </c>
      <c r="E371" s="12" t="s">
        <v>76</v>
      </c>
      <c r="F371" s="13">
        <v>337</v>
      </c>
      <c r="G371" s="13"/>
      <c r="H371" s="13"/>
      <c r="I371" s="13">
        <f t="shared" si="72"/>
        <v>337</v>
      </c>
      <c r="J371" s="22"/>
    </row>
    <row r="372" spans="1:10" ht="15.75" x14ac:dyDescent="0.25">
      <c r="A372" s="14"/>
      <c r="B372" s="28">
        <v>620</v>
      </c>
      <c r="C372" s="28"/>
      <c r="D372" s="30">
        <v>41</v>
      </c>
      <c r="E372" s="28" t="s">
        <v>68</v>
      </c>
      <c r="F372" s="29">
        <f>SUM(F373:F380)</f>
        <v>620</v>
      </c>
      <c r="G372" s="29">
        <f>SUM(G373:G380)</f>
        <v>216</v>
      </c>
      <c r="H372" s="29">
        <f t="shared" ref="H372:I372" si="74">SUM(H373:H380)</f>
        <v>0</v>
      </c>
      <c r="I372" s="29">
        <f t="shared" si="74"/>
        <v>698</v>
      </c>
      <c r="J372" s="22"/>
    </row>
    <row r="373" spans="1:10" ht="15.75" x14ac:dyDescent="0.25">
      <c r="A373" s="14"/>
      <c r="B373" s="12">
        <v>621</v>
      </c>
      <c r="C373" s="12"/>
      <c r="D373" s="16">
        <v>41</v>
      </c>
      <c r="E373" s="12" t="s">
        <v>69</v>
      </c>
      <c r="F373" s="13">
        <v>178</v>
      </c>
      <c r="G373" s="13">
        <v>78</v>
      </c>
      <c r="H373" s="13"/>
      <c r="I373" s="13">
        <f t="shared" si="72"/>
        <v>256</v>
      </c>
      <c r="J373" s="22"/>
    </row>
    <row r="374" spans="1:10" ht="15.75" x14ac:dyDescent="0.25">
      <c r="A374" s="14"/>
      <c r="B374" s="12">
        <v>623</v>
      </c>
      <c r="C374" s="12"/>
      <c r="D374" s="16">
        <v>41</v>
      </c>
      <c r="E374" s="12" t="s">
        <v>206</v>
      </c>
      <c r="F374" s="13"/>
      <c r="G374" s="13">
        <v>138</v>
      </c>
      <c r="H374" s="13"/>
      <c r="I374" s="13"/>
      <c r="J374" s="22"/>
    </row>
    <row r="375" spans="1:10" ht="15.75" x14ac:dyDescent="0.25">
      <c r="A375" s="14"/>
      <c r="B375" s="12">
        <v>625</v>
      </c>
      <c r="C375" s="12">
        <v>625001</v>
      </c>
      <c r="D375" s="16">
        <v>41</v>
      </c>
      <c r="E375" s="12" t="s">
        <v>71</v>
      </c>
      <c r="F375" s="13">
        <v>25</v>
      </c>
      <c r="G375" s="13"/>
      <c r="H375" s="13"/>
      <c r="I375" s="13">
        <f t="shared" si="72"/>
        <v>25</v>
      </c>
      <c r="J375" s="22"/>
    </row>
    <row r="376" spans="1:10" ht="15.75" x14ac:dyDescent="0.25">
      <c r="A376" s="14"/>
      <c r="B376" s="12"/>
      <c r="C376" s="12">
        <v>625002</v>
      </c>
      <c r="D376" s="16">
        <v>41</v>
      </c>
      <c r="E376" s="12" t="s">
        <v>72</v>
      </c>
      <c r="F376" s="13">
        <v>248</v>
      </c>
      <c r="G376" s="13"/>
      <c r="H376" s="13"/>
      <c r="I376" s="13">
        <f t="shared" si="72"/>
        <v>248</v>
      </c>
      <c r="J376" s="22"/>
    </row>
    <row r="377" spans="1:10" ht="15.75" x14ac:dyDescent="0.25">
      <c r="A377" s="14"/>
      <c r="B377" s="12"/>
      <c r="C377" s="12">
        <v>625003</v>
      </c>
      <c r="D377" s="16">
        <v>41</v>
      </c>
      <c r="E377" s="12" t="s">
        <v>73</v>
      </c>
      <c r="F377" s="13">
        <v>14</v>
      </c>
      <c r="G377" s="13"/>
      <c r="H377" s="13"/>
      <c r="I377" s="13">
        <f t="shared" si="72"/>
        <v>14</v>
      </c>
      <c r="J377" s="22"/>
    </row>
    <row r="378" spans="1:10" ht="15.75" x14ac:dyDescent="0.25">
      <c r="A378" s="14"/>
      <c r="B378" s="12"/>
      <c r="C378" s="12">
        <v>625004</v>
      </c>
      <c r="D378" s="16">
        <v>41</v>
      </c>
      <c r="E378" s="12" t="s">
        <v>74</v>
      </c>
      <c r="F378" s="13">
        <v>53</v>
      </c>
      <c r="G378" s="13"/>
      <c r="H378" s="13"/>
      <c r="I378" s="13">
        <f t="shared" si="72"/>
        <v>53</v>
      </c>
      <c r="J378" s="22"/>
    </row>
    <row r="379" spans="1:10" ht="15.75" x14ac:dyDescent="0.25">
      <c r="A379" s="14"/>
      <c r="B379" s="12"/>
      <c r="C379" s="12">
        <v>625005</v>
      </c>
      <c r="D379" s="16">
        <v>41</v>
      </c>
      <c r="E379" s="12" t="s">
        <v>75</v>
      </c>
      <c r="F379" s="13">
        <v>18</v>
      </c>
      <c r="G379" s="13"/>
      <c r="H379" s="13"/>
      <c r="I379" s="13">
        <f t="shared" si="72"/>
        <v>18</v>
      </c>
      <c r="J379" s="22"/>
    </row>
    <row r="380" spans="1:10" ht="15.75" x14ac:dyDescent="0.25">
      <c r="A380" s="14"/>
      <c r="B380" s="12"/>
      <c r="C380" s="12">
        <v>625007</v>
      </c>
      <c r="D380" s="16">
        <v>41</v>
      </c>
      <c r="E380" s="12" t="s">
        <v>76</v>
      </c>
      <c r="F380" s="13">
        <v>84</v>
      </c>
      <c r="G380" s="13"/>
      <c r="H380" s="13"/>
      <c r="I380" s="13">
        <f t="shared" si="72"/>
        <v>84</v>
      </c>
      <c r="J380" s="22"/>
    </row>
    <row r="381" spans="1:10" ht="15.75" x14ac:dyDescent="0.25">
      <c r="A381" s="14"/>
      <c r="B381" s="28">
        <v>630</v>
      </c>
      <c r="C381" s="28">
        <v>637014</v>
      </c>
      <c r="D381" s="30">
        <v>41</v>
      </c>
      <c r="E381" s="28" t="s">
        <v>121</v>
      </c>
      <c r="F381" s="29">
        <v>581</v>
      </c>
      <c r="G381" s="29"/>
      <c r="H381" s="29"/>
      <c r="I381" s="29">
        <f t="shared" si="72"/>
        <v>581</v>
      </c>
      <c r="J381" s="22"/>
    </row>
    <row r="382" spans="1:10" ht="15.75" x14ac:dyDescent="0.25">
      <c r="A382" s="14"/>
      <c r="B382" s="28"/>
      <c r="C382" s="28">
        <v>637016</v>
      </c>
      <c r="D382" s="30">
        <v>41</v>
      </c>
      <c r="E382" s="28" t="s">
        <v>203</v>
      </c>
      <c r="F382" s="29">
        <v>212</v>
      </c>
      <c r="G382" s="29"/>
      <c r="H382" s="29"/>
      <c r="I382" s="29">
        <f t="shared" si="72"/>
        <v>212</v>
      </c>
      <c r="J382" s="22"/>
    </row>
    <row r="383" spans="1:10" ht="15.75" x14ac:dyDescent="0.25">
      <c r="A383" s="14"/>
      <c r="B383" s="28">
        <v>642</v>
      </c>
      <c r="C383" s="28"/>
      <c r="D383" s="30">
        <v>41</v>
      </c>
      <c r="E383" s="28" t="s">
        <v>207</v>
      </c>
      <c r="F383" s="29">
        <f>F384</f>
        <v>110</v>
      </c>
      <c r="G383" s="29">
        <f>G384</f>
        <v>0</v>
      </c>
      <c r="H383" s="29"/>
      <c r="I383" s="29">
        <f t="shared" si="72"/>
        <v>110</v>
      </c>
      <c r="J383" s="22"/>
    </row>
    <row r="384" spans="1:10" ht="15.75" x14ac:dyDescent="0.25">
      <c r="A384" s="14"/>
      <c r="B384" s="12"/>
      <c r="C384" s="12">
        <v>642015</v>
      </c>
      <c r="D384" s="16">
        <v>41</v>
      </c>
      <c r="E384" s="12" t="s">
        <v>208</v>
      </c>
      <c r="F384" s="13">
        <v>110</v>
      </c>
      <c r="G384" s="13"/>
      <c r="H384" s="13"/>
      <c r="I384" s="29">
        <f t="shared" si="72"/>
        <v>110</v>
      </c>
      <c r="J384" s="22"/>
    </row>
    <row r="385" spans="1:14" ht="37.9" customHeight="1" x14ac:dyDescent="0.25">
      <c r="A385" s="45" t="s">
        <v>186</v>
      </c>
      <c r="B385" s="46"/>
      <c r="C385" s="46"/>
      <c r="D385" s="50"/>
      <c r="E385" s="47" t="s">
        <v>209</v>
      </c>
      <c r="F385" s="48">
        <f>F399+F390+F386+F408</f>
        <v>26605</v>
      </c>
      <c r="G385" s="48">
        <f t="shared" ref="G385:H385" si="75">G399+G390+G386+G408</f>
        <v>2168</v>
      </c>
      <c r="H385" s="48">
        <f t="shared" si="75"/>
        <v>4055</v>
      </c>
      <c r="I385" s="48">
        <f>F385+G385-H385</f>
        <v>24718</v>
      </c>
      <c r="J385" s="53"/>
      <c r="K385" s="53"/>
      <c r="L385" s="53"/>
      <c r="N385" s="22"/>
    </row>
    <row r="386" spans="1:14" ht="26.25" outlineLevel="1" x14ac:dyDescent="0.25">
      <c r="A386" s="14"/>
      <c r="B386" s="28">
        <v>610</v>
      </c>
      <c r="C386" s="28"/>
      <c r="D386" s="51" t="s">
        <v>205</v>
      </c>
      <c r="E386" s="28" t="s">
        <v>63</v>
      </c>
      <c r="F386" s="29">
        <f>F388+F387</f>
        <v>19000</v>
      </c>
      <c r="G386" s="13">
        <f>G388+G387+G389</f>
        <v>1600</v>
      </c>
      <c r="H386" s="13">
        <f>H388+H387+H389</f>
        <v>3040</v>
      </c>
      <c r="I386" s="29">
        <f>I388+I389+I387</f>
        <v>17560</v>
      </c>
      <c r="J386" s="54"/>
      <c r="K386" s="54"/>
      <c r="L386" s="53"/>
      <c r="N386" s="22"/>
    </row>
    <row r="387" spans="1:14" ht="15.75" outlineLevel="1" x14ac:dyDescent="0.25">
      <c r="A387" s="14"/>
      <c r="B387" s="12">
        <v>611</v>
      </c>
      <c r="C387" s="12"/>
      <c r="D387" s="52" t="s">
        <v>202</v>
      </c>
      <c r="E387" s="12" t="s">
        <v>64</v>
      </c>
      <c r="F387" s="13">
        <v>14200</v>
      </c>
      <c r="G387" s="13"/>
      <c r="H387" s="13">
        <v>3040</v>
      </c>
      <c r="I387" s="13">
        <f>F387+G387-H387</f>
        <v>11160</v>
      </c>
      <c r="J387" s="54"/>
      <c r="K387" s="54"/>
      <c r="L387" s="54"/>
    </row>
    <row r="388" spans="1:14" ht="15.75" outlineLevel="1" x14ac:dyDescent="0.25">
      <c r="A388" s="14"/>
      <c r="B388" s="12">
        <v>611</v>
      </c>
      <c r="C388" s="12"/>
      <c r="D388" s="16">
        <v>41</v>
      </c>
      <c r="E388" s="12" t="s">
        <v>64</v>
      </c>
      <c r="F388" s="13">
        <v>4800</v>
      </c>
      <c r="G388" s="13"/>
      <c r="H388" s="13"/>
      <c r="I388" s="13">
        <f>F388+G388-H388</f>
        <v>4800</v>
      </c>
      <c r="J388" s="54"/>
      <c r="K388" s="54"/>
      <c r="L388" s="54"/>
    </row>
    <row r="389" spans="1:14" ht="15.75" outlineLevel="1" x14ac:dyDescent="0.25">
      <c r="A389" s="14"/>
      <c r="B389" s="12">
        <v>614</v>
      </c>
      <c r="C389" s="12"/>
      <c r="D389" s="16">
        <v>41</v>
      </c>
      <c r="E389" s="12" t="s">
        <v>67</v>
      </c>
      <c r="F389" s="13">
        <v>0</v>
      </c>
      <c r="G389" s="13">
        <v>1600</v>
      </c>
      <c r="H389" s="13"/>
      <c r="I389" s="13">
        <f>F389+G389-H389</f>
        <v>1600</v>
      </c>
      <c r="J389" s="54"/>
      <c r="K389" s="54"/>
      <c r="L389" s="54"/>
    </row>
    <row r="390" spans="1:14" ht="26.25" outlineLevel="1" x14ac:dyDescent="0.25">
      <c r="A390" s="14"/>
      <c r="B390" s="28">
        <v>620</v>
      </c>
      <c r="C390" s="28"/>
      <c r="D390" s="51" t="s">
        <v>202</v>
      </c>
      <c r="E390" s="28" t="s">
        <v>68</v>
      </c>
      <c r="F390" s="29">
        <f>SUM(F391:F398)</f>
        <v>4840</v>
      </c>
      <c r="G390" s="29">
        <f t="shared" ref="G390:I390" si="76">SUM(G391:G398)</f>
        <v>0</v>
      </c>
      <c r="H390" s="29">
        <f t="shared" si="76"/>
        <v>1015</v>
      </c>
      <c r="I390" s="29">
        <f t="shared" si="76"/>
        <v>3825</v>
      </c>
      <c r="J390" s="53"/>
      <c r="K390" s="53"/>
      <c r="L390" s="53"/>
    </row>
    <row r="391" spans="1:14" ht="22.9" customHeight="1" outlineLevel="1" x14ac:dyDescent="0.25">
      <c r="A391" s="14"/>
      <c r="B391" s="12">
        <v>621</v>
      </c>
      <c r="C391" s="12"/>
      <c r="D391" s="52" t="s">
        <v>202</v>
      </c>
      <c r="E391" s="12" t="s">
        <v>69</v>
      </c>
      <c r="F391" s="13">
        <v>1430</v>
      </c>
      <c r="G391" s="13"/>
      <c r="H391" s="13">
        <v>1015</v>
      </c>
      <c r="I391" s="13">
        <f t="shared" ref="I391:I398" si="77">F391+G391-H391</f>
        <v>415</v>
      </c>
      <c r="J391" s="54"/>
      <c r="K391" s="54"/>
      <c r="L391" s="54"/>
    </row>
    <row r="392" spans="1:14" ht="28.15" customHeight="1" outlineLevel="1" x14ac:dyDescent="0.25">
      <c r="A392" s="14"/>
      <c r="B392" s="12">
        <v>623</v>
      </c>
      <c r="C392" s="12"/>
      <c r="D392" s="52" t="s">
        <v>202</v>
      </c>
      <c r="E392" s="12" t="s">
        <v>210</v>
      </c>
      <c r="F392" s="13">
        <v>366</v>
      </c>
      <c r="G392" s="13"/>
      <c r="H392" s="13"/>
      <c r="I392" s="13">
        <f t="shared" si="77"/>
        <v>366</v>
      </c>
      <c r="J392" s="54"/>
      <c r="K392" s="54"/>
      <c r="L392" s="54"/>
    </row>
    <row r="393" spans="1:14" ht="15.75" outlineLevel="1" x14ac:dyDescent="0.25">
      <c r="A393" s="14"/>
      <c r="B393" s="12">
        <v>625</v>
      </c>
      <c r="C393" s="12">
        <v>625001</v>
      </c>
      <c r="D393" s="52" t="s">
        <v>202</v>
      </c>
      <c r="E393" s="12" t="s">
        <v>71</v>
      </c>
      <c r="F393" s="13">
        <v>171</v>
      </c>
      <c r="G393" s="13"/>
      <c r="H393" s="13"/>
      <c r="I393" s="13">
        <f t="shared" si="77"/>
        <v>171</v>
      </c>
      <c r="J393" s="54"/>
      <c r="K393" s="54"/>
      <c r="L393" s="54"/>
    </row>
    <row r="394" spans="1:14" ht="15.75" outlineLevel="1" x14ac:dyDescent="0.25">
      <c r="A394" s="14"/>
      <c r="B394" s="12"/>
      <c r="C394" s="12">
        <v>625002</v>
      </c>
      <c r="D394" s="52" t="s">
        <v>202</v>
      </c>
      <c r="E394" s="12" t="s">
        <v>72</v>
      </c>
      <c r="F394" s="13">
        <v>1708</v>
      </c>
      <c r="G394" s="13"/>
      <c r="H394" s="13"/>
      <c r="I394" s="13">
        <f t="shared" si="77"/>
        <v>1708</v>
      </c>
      <c r="J394" s="54"/>
      <c r="K394" s="54"/>
      <c r="L394" s="54"/>
    </row>
    <row r="395" spans="1:14" ht="15.75" outlineLevel="1" x14ac:dyDescent="0.25">
      <c r="A395" s="14"/>
      <c r="B395" s="12"/>
      <c r="C395" s="12">
        <v>625003</v>
      </c>
      <c r="D395" s="52" t="s">
        <v>202</v>
      </c>
      <c r="E395" s="12" t="s">
        <v>73</v>
      </c>
      <c r="F395" s="13">
        <v>98</v>
      </c>
      <c r="G395" s="13"/>
      <c r="H395" s="13"/>
      <c r="I395" s="13">
        <f t="shared" si="77"/>
        <v>98</v>
      </c>
      <c r="J395" s="54"/>
      <c r="K395" s="54"/>
      <c r="L395" s="54"/>
    </row>
    <row r="396" spans="1:14" ht="15.75" outlineLevel="1" x14ac:dyDescent="0.25">
      <c r="A396" s="14"/>
      <c r="B396" s="12"/>
      <c r="C396" s="12">
        <v>625004</v>
      </c>
      <c r="D396" s="52" t="s">
        <v>202</v>
      </c>
      <c r="E396" s="12" t="s">
        <v>74</v>
      </c>
      <c r="F396" s="13">
        <v>366</v>
      </c>
      <c r="G396" s="13"/>
      <c r="H396" s="13"/>
      <c r="I396" s="13">
        <f t="shared" si="77"/>
        <v>366</v>
      </c>
      <c r="J396" s="54"/>
      <c r="K396" s="54"/>
      <c r="L396" s="54"/>
    </row>
    <row r="397" spans="1:14" ht="15.75" outlineLevel="1" x14ac:dyDescent="0.25">
      <c r="A397" s="14"/>
      <c r="B397" s="12"/>
      <c r="C397" s="12">
        <v>625005</v>
      </c>
      <c r="D397" s="52" t="s">
        <v>202</v>
      </c>
      <c r="E397" s="12" t="s">
        <v>75</v>
      </c>
      <c r="F397" s="13">
        <v>122</v>
      </c>
      <c r="G397" s="13"/>
      <c r="H397" s="13"/>
      <c r="I397" s="13">
        <f t="shared" si="77"/>
        <v>122</v>
      </c>
      <c r="J397" s="54"/>
      <c r="K397" s="54"/>
      <c r="L397" s="54"/>
    </row>
    <row r="398" spans="1:14" ht="15.75" outlineLevel="1" x14ac:dyDescent="0.25">
      <c r="A398" s="14"/>
      <c r="B398" s="12"/>
      <c r="C398" s="12">
        <v>625007</v>
      </c>
      <c r="D398" s="52" t="s">
        <v>202</v>
      </c>
      <c r="E398" s="12" t="s">
        <v>76</v>
      </c>
      <c r="F398" s="13">
        <v>579</v>
      </c>
      <c r="G398" s="13"/>
      <c r="H398" s="13"/>
      <c r="I398" s="13">
        <f t="shared" si="77"/>
        <v>579</v>
      </c>
      <c r="J398" s="54"/>
      <c r="K398" s="54"/>
      <c r="L398" s="54"/>
    </row>
    <row r="399" spans="1:14" ht="15.75" outlineLevel="1" x14ac:dyDescent="0.25">
      <c r="A399" s="14"/>
      <c r="B399" s="28">
        <v>620</v>
      </c>
      <c r="C399" s="28"/>
      <c r="D399" s="30">
        <v>41</v>
      </c>
      <c r="E399" s="28" t="s">
        <v>68</v>
      </c>
      <c r="F399" s="29">
        <f>SUM(F400:F407)</f>
        <v>31</v>
      </c>
      <c r="G399" s="29">
        <f t="shared" ref="G399:I399" si="78">SUM(G400:G407)</f>
        <v>568</v>
      </c>
      <c r="H399" s="29">
        <f t="shared" si="78"/>
        <v>0</v>
      </c>
      <c r="I399" s="29">
        <f t="shared" si="78"/>
        <v>599</v>
      </c>
      <c r="J399" s="53"/>
      <c r="K399" s="53"/>
      <c r="L399" s="53"/>
      <c r="N399" s="22"/>
    </row>
    <row r="400" spans="1:14" ht="15.75" outlineLevel="1" x14ac:dyDescent="0.25">
      <c r="A400" s="14"/>
      <c r="B400" s="12">
        <v>621</v>
      </c>
      <c r="C400" s="12"/>
      <c r="D400" s="16">
        <v>41</v>
      </c>
      <c r="E400" s="12" t="s">
        <v>69</v>
      </c>
      <c r="F400" s="13">
        <v>31</v>
      </c>
      <c r="G400" s="13">
        <v>74</v>
      </c>
      <c r="H400" s="13"/>
      <c r="I400" s="13">
        <f t="shared" ref="I400:I412" si="79">F400+G400-H400</f>
        <v>105</v>
      </c>
      <c r="J400" s="54"/>
      <c r="K400" s="54"/>
      <c r="L400" s="54"/>
    </row>
    <row r="401" spans="1:12" ht="15.75" outlineLevel="1" x14ac:dyDescent="0.25">
      <c r="A401" s="14"/>
      <c r="B401" s="12">
        <v>623</v>
      </c>
      <c r="C401" s="12"/>
      <c r="D401" s="16">
        <v>41</v>
      </c>
      <c r="E401" s="12" t="s">
        <v>210</v>
      </c>
      <c r="F401" s="13"/>
      <c r="G401" s="13">
        <v>494</v>
      </c>
      <c r="H401" s="13"/>
      <c r="I401" s="13">
        <f t="shared" si="79"/>
        <v>494</v>
      </c>
      <c r="J401" s="54"/>
      <c r="K401" s="54"/>
      <c r="L401" s="54"/>
    </row>
    <row r="402" spans="1:12" ht="15.75" outlineLevel="1" x14ac:dyDescent="0.25">
      <c r="A402" s="14"/>
      <c r="B402" s="12">
        <v>625</v>
      </c>
      <c r="C402" s="12">
        <v>625001</v>
      </c>
      <c r="D402" s="16">
        <v>41</v>
      </c>
      <c r="E402" s="12" t="s">
        <v>71</v>
      </c>
      <c r="F402" s="13"/>
      <c r="G402" s="13"/>
      <c r="H402" s="13"/>
      <c r="I402" s="13">
        <f t="shared" si="79"/>
        <v>0</v>
      </c>
      <c r="J402" s="54"/>
      <c r="K402" s="54"/>
      <c r="L402" s="54"/>
    </row>
    <row r="403" spans="1:12" ht="15.75" outlineLevel="1" x14ac:dyDescent="0.25">
      <c r="A403" s="14"/>
      <c r="B403" s="12"/>
      <c r="C403" s="12">
        <v>625002</v>
      </c>
      <c r="D403" s="16">
        <v>41</v>
      </c>
      <c r="E403" s="12" t="s">
        <v>72</v>
      </c>
      <c r="F403" s="13"/>
      <c r="G403" s="13"/>
      <c r="H403" s="13"/>
      <c r="I403" s="13">
        <f t="shared" si="79"/>
        <v>0</v>
      </c>
      <c r="J403" s="54"/>
      <c r="K403" s="54"/>
      <c r="L403" s="54"/>
    </row>
    <row r="404" spans="1:12" ht="15.75" outlineLevel="1" x14ac:dyDescent="0.25">
      <c r="A404" s="14"/>
      <c r="B404" s="12"/>
      <c r="C404" s="12">
        <v>625003</v>
      </c>
      <c r="D404" s="16">
        <v>41</v>
      </c>
      <c r="E404" s="12" t="s">
        <v>73</v>
      </c>
      <c r="F404" s="13"/>
      <c r="G404" s="13"/>
      <c r="H404" s="13"/>
      <c r="I404" s="13">
        <f t="shared" si="79"/>
        <v>0</v>
      </c>
      <c r="J404" s="54"/>
      <c r="K404" s="54"/>
      <c r="L404" s="54"/>
    </row>
    <row r="405" spans="1:12" ht="15.75" outlineLevel="1" x14ac:dyDescent="0.25">
      <c r="A405" s="14"/>
      <c r="B405" s="12"/>
      <c r="C405" s="12">
        <v>625004</v>
      </c>
      <c r="D405" s="16">
        <v>41</v>
      </c>
      <c r="E405" s="12" t="s">
        <v>74</v>
      </c>
      <c r="F405" s="13"/>
      <c r="G405" s="13"/>
      <c r="H405" s="13"/>
      <c r="I405" s="13">
        <f t="shared" si="79"/>
        <v>0</v>
      </c>
      <c r="J405" s="54"/>
      <c r="K405" s="54"/>
      <c r="L405" s="54"/>
    </row>
    <row r="406" spans="1:12" ht="15.75" outlineLevel="1" x14ac:dyDescent="0.25">
      <c r="A406" s="14"/>
      <c r="B406" s="12"/>
      <c r="C406" s="12">
        <v>625005</v>
      </c>
      <c r="D406" s="16">
        <v>41</v>
      </c>
      <c r="E406" s="12" t="s">
        <v>75</v>
      </c>
      <c r="F406" s="13"/>
      <c r="G406" s="13"/>
      <c r="H406" s="13"/>
      <c r="I406" s="13">
        <f t="shared" si="79"/>
        <v>0</v>
      </c>
      <c r="J406" s="54"/>
      <c r="K406" s="54"/>
      <c r="L406" s="54"/>
    </row>
    <row r="407" spans="1:12" ht="15.75" outlineLevel="1" x14ac:dyDescent="0.25">
      <c r="A407" s="14"/>
      <c r="B407" s="12"/>
      <c r="C407" s="12">
        <v>625007</v>
      </c>
      <c r="D407" s="16">
        <v>41</v>
      </c>
      <c r="E407" s="12" t="s">
        <v>76</v>
      </c>
      <c r="F407" s="13"/>
      <c r="G407" s="13"/>
      <c r="H407" s="13"/>
      <c r="I407" s="13">
        <f t="shared" si="79"/>
        <v>0</v>
      </c>
      <c r="J407" s="54"/>
      <c r="K407" s="54"/>
      <c r="L407" s="54"/>
    </row>
    <row r="408" spans="1:12" ht="15.75" outlineLevel="1" x14ac:dyDescent="0.25">
      <c r="A408" s="14"/>
      <c r="B408" s="28">
        <v>630</v>
      </c>
      <c r="C408" s="12"/>
      <c r="D408" s="30">
        <v>41</v>
      </c>
      <c r="E408" s="28" t="s">
        <v>211</v>
      </c>
      <c r="F408" s="29">
        <f>F412+F411+F410+F409</f>
        <v>2734</v>
      </c>
      <c r="G408" s="29">
        <f t="shared" ref="G408:H408" si="80">G412+G411+G410+G409</f>
        <v>0</v>
      </c>
      <c r="H408" s="29">
        <f t="shared" si="80"/>
        <v>0</v>
      </c>
      <c r="I408" s="29">
        <f>F408+G408-H408</f>
        <v>2734</v>
      </c>
      <c r="J408" s="53"/>
      <c r="K408" s="53"/>
      <c r="L408" s="53"/>
    </row>
    <row r="409" spans="1:12" ht="15.75" outlineLevel="1" x14ac:dyDescent="0.25">
      <c r="A409" s="14"/>
      <c r="B409" s="12"/>
      <c r="C409" s="12">
        <v>633010</v>
      </c>
      <c r="D409" s="16">
        <v>41</v>
      </c>
      <c r="E409" s="12" t="s">
        <v>212</v>
      </c>
      <c r="F409" s="13">
        <v>1100</v>
      </c>
      <c r="G409" s="13"/>
      <c r="H409" s="13"/>
      <c r="I409" s="13">
        <f t="shared" si="79"/>
        <v>1100</v>
      </c>
      <c r="J409" s="54"/>
      <c r="K409" s="54"/>
      <c r="L409" s="55"/>
    </row>
    <row r="410" spans="1:12" ht="15.75" outlineLevel="1" x14ac:dyDescent="0.25">
      <c r="A410" s="14"/>
      <c r="B410" s="12"/>
      <c r="C410" s="12">
        <v>637001</v>
      </c>
      <c r="D410" s="16">
        <v>41</v>
      </c>
      <c r="E410" s="12" t="s">
        <v>213</v>
      </c>
      <c r="F410" s="13">
        <v>522</v>
      </c>
      <c r="G410" s="13"/>
      <c r="H410" s="13"/>
      <c r="I410" s="13">
        <f t="shared" si="79"/>
        <v>522</v>
      </c>
      <c r="J410" s="54"/>
      <c r="K410" s="54"/>
      <c r="L410" s="55"/>
    </row>
    <row r="411" spans="1:12" ht="15.75" outlineLevel="1" x14ac:dyDescent="0.25">
      <c r="A411" s="14"/>
      <c r="B411" s="28"/>
      <c r="C411" s="12">
        <v>637014</v>
      </c>
      <c r="D411" s="16">
        <v>41</v>
      </c>
      <c r="E411" s="12" t="s">
        <v>121</v>
      </c>
      <c r="F411" s="13">
        <v>962</v>
      </c>
      <c r="G411" s="13"/>
      <c r="H411" s="13"/>
      <c r="I411" s="13">
        <f t="shared" si="79"/>
        <v>962</v>
      </c>
      <c r="J411" s="54"/>
      <c r="K411" s="54"/>
      <c r="L411" s="55"/>
    </row>
    <row r="412" spans="1:12" ht="15.75" outlineLevel="1" x14ac:dyDescent="0.25">
      <c r="A412" s="14"/>
      <c r="B412" s="28"/>
      <c r="C412" s="12">
        <v>637016</v>
      </c>
      <c r="D412" s="16">
        <v>41</v>
      </c>
      <c r="E412" s="12" t="s">
        <v>203</v>
      </c>
      <c r="F412" s="13">
        <v>150</v>
      </c>
      <c r="G412" s="13"/>
      <c r="H412" s="13"/>
      <c r="I412" s="13">
        <f t="shared" si="79"/>
        <v>150</v>
      </c>
      <c r="J412" s="54"/>
      <c r="K412" s="54"/>
      <c r="L412" s="55"/>
    </row>
    <row r="413" spans="1:12" ht="15.75" outlineLevel="1" x14ac:dyDescent="0.25">
      <c r="A413" s="14"/>
      <c r="B413" s="12"/>
      <c r="C413" s="12"/>
      <c r="D413" s="16"/>
      <c r="E413" s="12"/>
      <c r="F413" s="12"/>
      <c r="G413" s="12"/>
      <c r="H413" s="12"/>
      <c r="I413" s="12"/>
      <c r="J413" s="1"/>
      <c r="K413" s="1"/>
      <c r="L413" s="56"/>
    </row>
    <row r="414" spans="1:12" ht="31.5" x14ac:dyDescent="0.25">
      <c r="A414" s="45" t="s">
        <v>186</v>
      </c>
      <c r="B414" s="46"/>
      <c r="C414" s="46"/>
      <c r="D414" s="50"/>
      <c r="E414" s="47" t="s">
        <v>214</v>
      </c>
      <c r="F414" s="48">
        <f>F428+F419+F415+F437</f>
        <v>2244</v>
      </c>
      <c r="G414" s="48">
        <f t="shared" ref="G414:H414" si="81">G428+G419+G415+G437</f>
        <v>3623</v>
      </c>
      <c r="H414" s="48">
        <f t="shared" si="81"/>
        <v>18</v>
      </c>
      <c r="I414" s="48">
        <f>F414+G414-H414</f>
        <v>5849</v>
      </c>
      <c r="J414" s="53"/>
      <c r="K414" s="53"/>
      <c r="L414" s="53"/>
    </row>
    <row r="415" spans="1:12" ht="26.25" outlineLevel="1" x14ac:dyDescent="0.25">
      <c r="A415" s="14"/>
      <c r="B415" s="28">
        <v>610</v>
      </c>
      <c r="C415" s="28"/>
      <c r="D415" s="51" t="s">
        <v>205</v>
      </c>
      <c r="E415" s="28" t="s">
        <v>63</v>
      </c>
      <c r="F415" s="29">
        <f>F417+F416+F418</f>
        <v>960</v>
      </c>
      <c r="G415" s="29">
        <f t="shared" ref="G415:H415" si="82">G417+G416+G418</f>
        <v>3340</v>
      </c>
      <c r="H415" s="29">
        <f t="shared" si="82"/>
        <v>0</v>
      </c>
      <c r="I415" s="29">
        <f t="shared" ref="I415:I427" si="83">F415+G415-H415</f>
        <v>4300</v>
      </c>
      <c r="J415" s="54"/>
      <c r="K415" s="54"/>
      <c r="L415" s="53"/>
    </row>
    <row r="416" spans="1:12" ht="15.75" outlineLevel="1" x14ac:dyDescent="0.25">
      <c r="A416" s="14"/>
      <c r="B416" s="12">
        <v>611</v>
      </c>
      <c r="C416" s="12"/>
      <c r="D416" s="52" t="s">
        <v>202</v>
      </c>
      <c r="E416" s="12" t="s">
        <v>64</v>
      </c>
      <c r="F416" s="13">
        <v>240</v>
      </c>
      <c r="G416" s="13">
        <v>2640</v>
      </c>
      <c r="H416" s="13">
        <v>0</v>
      </c>
      <c r="I416" s="29">
        <f t="shared" si="83"/>
        <v>2880</v>
      </c>
      <c r="J416" s="54"/>
      <c r="K416" s="54"/>
      <c r="L416" s="54"/>
    </row>
    <row r="417" spans="1:12" ht="15.75" outlineLevel="1" x14ac:dyDescent="0.25">
      <c r="A417" s="14"/>
      <c r="B417" s="12">
        <v>611</v>
      </c>
      <c r="C417" s="12"/>
      <c r="D417" s="16">
        <v>41</v>
      </c>
      <c r="E417" s="12" t="s">
        <v>64</v>
      </c>
      <c r="F417" s="13">
        <v>720</v>
      </c>
      <c r="G417" s="13"/>
      <c r="H417" s="13">
        <v>0</v>
      </c>
      <c r="I417" s="29">
        <f t="shared" si="83"/>
        <v>720</v>
      </c>
      <c r="J417" s="54"/>
      <c r="K417" s="54"/>
      <c r="L417" s="54"/>
    </row>
    <row r="418" spans="1:12" ht="15.75" outlineLevel="1" x14ac:dyDescent="0.25">
      <c r="A418" s="14"/>
      <c r="B418" s="12">
        <v>614</v>
      </c>
      <c r="C418" s="12"/>
      <c r="D418" s="16">
        <v>41</v>
      </c>
      <c r="E418" s="12" t="s">
        <v>67</v>
      </c>
      <c r="F418" s="13">
        <v>0</v>
      </c>
      <c r="G418" s="13">
        <v>700</v>
      </c>
      <c r="H418" s="13">
        <v>0</v>
      </c>
      <c r="I418" s="29">
        <f t="shared" si="83"/>
        <v>700</v>
      </c>
      <c r="J418" s="54"/>
      <c r="K418" s="54"/>
      <c r="L418" s="54"/>
    </row>
    <row r="419" spans="1:12" ht="26.25" outlineLevel="1" x14ac:dyDescent="0.25">
      <c r="A419" s="14"/>
      <c r="B419" s="28">
        <v>620</v>
      </c>
      <c r="C419" s="28"/>
      <c r="D419" s="51" t="s">
        <v>202</v>
      </c>
      <c r="E419" s="28" t="s">
        <v>68</v>
      </c>
      <c r="F419" s="29">
        <f>SUM(F420:F427)</f>
        <v>336</v>
      </c>
      <c r="G419" s="29">
        <f t="shared" ref="G419:I419" si="84">SUM(G420:G427)</f>
        <v>68</v>
      </c>
      <c r="H419" s="29">
        <f t="shared" si="84"/>
        <v>18</v>
      </c>
      <c r="I419" s="29">
        <f t="shared" si="84"/>
        <v>386</v>
      </c>
      <c r="J419" s="53"/>
      <c r="K419" s="53"/>
      <c r="L419" s="53"/>
    </row>
    <row r="420" spans="1:12" ht="15.75" outlineLevel="1" x14ac:dyDescent="0.25">
      <c r="A420" s="14"/>
      <c r="B420" s="12">
        <v>621</v>
      </c>
      <c r="C420" s="12"/>
      <c r="D420" s="52" t="s">
        <v>202</v>
      </c>
      <c r="E420" s="12" t="s">
        <v>69</v>
      </c>
      <c r="F420" s="13">
        <v>67</v>
      </c>
      <c r="G420" s="13"/>
      <c r="H420" s="13">
        <v>18</v>
      </c>
      <c r="I420" s="29">
        <f t="shared" si="83"/>
        <v>49</v>
      </c>
      <c r="J420" s="54"/>
      <c r="K420" s="54"/>
      <c r="L420" s="54"/>
    </row>
    <row r="421" spans="1:12" ht="15.75" outlineLevel="1" x14ac:dyDescent="0.25">
      <c r="A421" s="14"/>
      <c r="B421" s="12">
        <v>623</v>
      </c>
      <c r="C421" s="12"/>
      <c r="D421" s="52" t="s">
        <v>202</v>
      </c>
      <c r="E421" s="12" t="s">
        <v>210</v>
      </c>
      <c r="F421" s="13">
        <v>29</v>
      </c>
      <c r="G421" s="13">
        <v>68</v>
      </c>
      <c r="H421" s="13">
        <v>0</v>
      </c>
      <c r="I421" s="29">
        <f t="shared" si="83"/>
        <v>97</v>
      </c>
      <c r="J421" s="54"/>
      <c r="K421" s="54"/>
      <c r="L421" s="54"/>
    </row>
    <row r="422" spans="1:12" ht="15.75" outlineLevel="1" x14ac:dyDescent="0.25">
      <c r="A422" s="14"/>
      <c r="B422" s="12">
        <v>625</v>
      </c>
      <c r="C422" s="12">
        <v>625001</v>
      </c>
      <c r="D422" s="52" t="s">
        <v>202</v>
      </c>
      <c r="E422" s="12" t="s">
        <v>71</v>
      </c>
      <c r="F422" s="13">
        <v>13</v>
      </c>
      <c r="G422" s="13"/>
      <c r="H422" s="13">
        <v>0</v>
      </c>
      <c r="I422" s="29">
        <f t="shared" si="83"/>
        <v>13</v>
      </c>
      <c r="J422" s="54"/>
      <c r="K422" s="54"/>
      <c r="L422" s="54"/>
    </row>
    <row r="423" spans="1:12" ht="15.75" outlineLevel="1" x14ac:dyDescent="0.25">
      <c r="A423" s="14"/>
      <c r="B423" s="12"/>
      <c r="C423" s="12">
        <v>625002</v>
      </c>
      <c r="D423" s="52" t="s">
        <v>202</v>
      </c>
      <c r="E423" s="12" t="s">
        <v>72</v>
      </c>
      <c r="F423" s="13">
        <v>134</v>
      </c>
      <c r="G423" s="13"/>
      <c r="H423" s="13">
        <v>0</v>
      </c>
      <c r="I423" s="29">
        <f t="shared" si="83"/>
        <v>134</v>
      </c>
      <c r="J423" s="54"/>
      <c r="K423" s="54"/>
      <c r="L423" s="54"/>
    </row>
    <row r="424" spans="1:12" ht="15.75" outlineLevel="1" x14ac:dyDescent="0.25">
      <c r="A424" s="14"/>
      <c r="B424" s="12"/>
      <c r="C424" s="12">
        <v>625003</v>
      </c>
      <c r="D424" s="52" t="s">
        <v>202</v>
      </c>
      <c r="E424" s="12" t="s">
        <v>73</v>
      </c>
      <c r="F424" s="13">
        <v>8</v>
      </c>
      <c r="G424" s="13"/>
      <c r="H424" s="13">
        <v>0</v>
      </c>
      <c r="I424" s="29">
        <f t="shared" si="83"/>
        <v>8</v>
      </c>
      <c r="J424" s="54"/>
      <c r="K424" s="54"/>
      <c r="L424" s="54"/>
    </row>
    <row r="425" spans="1:12" ht="15.75" outlineLevel="1" x14ac:dyDescent="0.25">
      <c r="A425" s="14"/>
      <c r="B425" s="12"/>
      <c r="C425" s="12">
        <v>625004</v>
      </c>
      <c r="D425" s="52" t="s">
        <v>202</v>
      </c>
      <c r="E425" s="12" t="s">
        <v>74</v>
      </c>
      <c r="F425" s="13">
        <v>29</v>
      </c>
      <c r="G425" s="13"/>
      <c r="H425" s="13">
        <v>0</v>
      </c>
      <c r="I425" s="29">
        <f t="shared" si="83"/>
        <v>29</v>
      </c>
      <c r="J425" s="54"/>
      <c r="K425" s="54"/>
      <c r="L425" s="54"/>
    </row>
    <row r="426" spans="1:12" ht="15.75" outlineLevel="1" x14ac:dyDescent="0.25">
      <c r="A426" s="14"/>
      <c r="B426" s="12"/>
      <c r="C426" s="12">
        <v>625005</v>
      </c>
      <c r="D426" s="52" t="s">
        <v>202</v>
      </c>
      <c r="E426" s="12" t="s">
        <v>75</v>
      </c>
      <c r="F426" s="13">
        <v>10</v>
      </c>
      <c r="G426" s="13"/>
      <c r="H426" s="13">
        <v>0</v>
      </c>
      <c r="I426" s="29">
        <f t="shared" si="83"/>
        <v>10</v>
      </c>
      <c r="J426" s="54"/>
      <c r="K426" s="54"/>
      <c r="L426" s="54"/>
    </row>
    <row r="427" spans="1:12" ht="15.75" outlineLevel="1" x14ac:dyDescent="0.25">
      <c r="A427" s="14"/>
      <c r="B427" s="12"/>
      <c r="C427" s="12">
        <v>625007</v>
      </c>
      <c r="D427" s="52" t="s">
        <v>202</v>
      </c>
      <c r="E427" s="12" t="s">
        <v>76</v>
      </c>
      <c r="F427" s="13">
        <v>46</v>
      </c>
      <c r="G427" s="13"/>
      <c r="H427" s="13">
        <v>0</v>
      </c>
      <c r="I427" s="29">
        <f t="shared" si="83"/>
        <v>46</v>
      </c>
      <c r="J427" s="54"/>
      <c r="K427" s="54"/>
      <c r="L427" s="54"/>
    </row>
    <row r="428" spans="1:12" ht="15.75" outlineLevel="1" x14ac:dyDescent="0.25">
      <c r="A428" s="14"/>
      <c r="B428" s="28">
        <v>620</v>
      </c>
      <c r="C428" s="28"/>
      <c r="D428" s="30">
        <v>41</v>
      </c>
      <c r="E428" s="28" t="s">
        <v>68</v>
      </c>
      <c r="F428" s="29">
        <f>SUM(F429:F436)</f>
        <v>251</v>
      </c>
      <c r="G428" s="29">
        <f t="shared" ref="G428:I428" si="85">SUM(G429:G436)</f>
        <v>215</v>
      </c>
      <c r="H428" s="29">
        <f t="shared" si="85"/>
        <v>0</v>
      </c>
      <c r="I428" s="29">
        <f t="shared" si="85"/>
        <v>466</v>
      </c>
      <c r="J428" s="53"/>
      <c r="K428" s="53"/>
      <c r="L428" s="53"/>
    </row>
    <row r="429" spans="1:12" ht="15.75" outlineLevel="1" x14ac:dyDescent="0.25">
      <c r="A429" s="14"/>
      <c r="B429" s="12">
        <v>621</v>
      </c>
      <c r="C429" s="12"/>
      <c r="D429" s="16">
        <v>41</v>
      </c>
      <c r="E429" s="12" t="s">
        <v>69</v>
      </c>
      <c r="F429" s="13">
        <v>24</v>
      </c>
      <c r="G429" s="13">
        <v>69</v>
      </c>
      <c r="H429" s="13">
        <v>0</v>
      </c>
      <c r="I429" s="13">
        <f t="shared" ref="I429:I436" si="86">F429+G429-H429</f>
        <v>93</v>
      </c>
      <c r="J429" s="54"/>
      <c r="K429" s="54"/>
      <c r="L429" s="54"/>
    </row>
    <row r="430" spans="1:12" ht="15.75" outlineLevel="1" x14ac:dyDescent="0.25">
      <c r="A430" s="14"/>
      <c r="B430" s="12">
        <v>623</v>
      </c>
      <c r="C430" s="12"/>
      <c r="D430" s="16">
        <v>41</v>
      </c>
      <c r="E430" s="12" t="s">
        <v>210</v>
      </c>
      <c r="F430" s="13">
        <v>48</v>
      </c>
      <c r="G430" s="13">
        <v>146</v>
      </c>
      <c r="H430" s="13">
        <v>0</v>
      </c>
      <c r="I430" s="13">
        <f t="shared" si="86"/>
        <v>194</v>
      </c>
      <c r="J430" s="54"/>
      <c r="K430" s="54"/>
      <c r="L430" s="54"/>
    </row>
    <row r="431" spans="1:12" ht="15.75" outlineLevel="1" x14ac:dyDescent="0.25">
      <c r="A431" s="14"/>
      <c r="B431" s="12">
        <v>625</v>
      </c>
      <c r="C431" s="12">
        <v>625001</v>
      </c>
      <c r="D431" s="16">
        <v>41</v>
      </c>
      <c r="E431" s="12" t="s">
        <v>71</v>
      </c>
      <c r="F431" s="13">
        <v>10</v>
      </c>
      <c r="G431" s="13"/>
      <c r="H431" s="13">
        <v>0</v>
      </c>
      <c r="I431" s="13">
        <f t="shared" si="86"/>
        <v>10</v>
      </c>
      <c r="J431" s="54"/>
      <c r="K431" s="54"/>
      <c r="L431" s="54"/>
    </row>
    <row r="432" spans="1:12" ht="15.75" outlineLevel="1" x14ac:dyDescent="0.25">
      <c r="A432" s="14"/>
      <c r="B432" s="12"/>
      <c r="C432" s="12">
        <v>625002</v>
      </c>
      <c r="D432" s="16">
        <v>41</v>
      </c>
      <c r="E432" s="12" t="s">
        <v>72</v>
      </c>
      <c r="F432" s="13">
        <v>101</v>
      </c>
      <c r="G432" s="13"/>
      <c r="H432" s="13">
        <v>0</v>
      </c>
      <c r="I432" s="13">
        <f t="shared" si="86"/>
        <v>101</v>
      </c>
      <c r="J432" s="54"/>
      <c r="K432" s="54"/>
      <c r="L432" s="54"/>
    </row>
    <row r="433" spans="1:12" ht="15.75" outlineLevel="1" x14ac:dyDescent="0.25">
      <c r="A433" s="14"/>
      <c r="B433" s="12"/>
      <c r="C433" s="12">
        <v>625003</v>
      </c>
      <c r="D433" s="16">
        <v>41</v>
      </c>
      <c r="E433" s="12" t="s">
        <v>73</v>
      </c>
      <c r="F433" s="13">
        <v>6</v>
      </c>
      <c r="G433" s="13"/>
      <c r="H433" s="13">
        <v>0</v>
      </c>
      <c r="I433" s="13">
        <f t="shared" si="86"/>
        <v>6</v>
      </c>
      <c r="J433" s="54"/>
      <c r="K433" s="54"/>
      <c r="L433" s="54"/>
    </row>
    <row r="434" spans="1:12" ht="15.75" outlineLevel="1" x14ac:dyDescent="0.25">
      <c r="A434" s="14"/>
      <c r="B434" s="12"/>
      <c r="C434" s="12">
        <v>625004</v>
      </c>
      <c r="D434" s="16">
        <v>41</v>
      </c>
      <c r="E434" s="12" t="s">
        <v>74</v>
      </c>
      <c r="F434" s="13">
        <v>21</v>
      </c>
      <c r="G434" s="13"/>
      <c r="H434" s="13">
        <v>0</v>
      </c>
      <c r="I434" s="13">
        <f t="shared" si="86"/>
        <v>21</v>
      </c>
      <c r="J434" s="54"/>
      <c r="K434" s="54"/>
      <c r="L434" s="54"/>
    </row>
    <row r="435" spans="1:12" ht="15.75" outlineLevel="1" x14ac:dyDescent="0.25">
      <c r="A435" s="14"/>
      <c r="B435" s="12"/>
      <c r="C435" s="12">
        <v>625005</v>
      </c>
      <c r="D435" s="16">
        <v>41</v>
      </c>
      <c r="E435" s="12" t="s">
        <v>75</v>
      </c>
      <c r="F435" s="13">
        <v>7</v>
      </c>
      <c r="G435" s="13"/>
      <c r="H435" s="13">
        <v>0</v>
      </c>
      <c r="I435" s="13">
        <f t="shared" si="86"/>
        <v>7</v>
      </c>
      <c r="J435" s="54"/>
      <c r="K435" s="54"/>
      <c r="L435" s="54"/>
    </row>
    <row r="436" spans="1:12" ht="15.75" outlineLevel="1" x14ac:dyDescent="0.25">
      <c r="A436" s="14"/>
      <c r="B436" s="12"/>
      <c r="C436" s="12">
        <v>625007</v>
      </c>
      <c r="D436" s="16">
        <v>41</v>
      </c>
      <c r="E436" s="12" t="s">
        <v>76</v>
      </c>
      <c r="F436" s="13">
        <v>34</v>
      </c>
      <c r="G436" s="13"/>
      <c r="H436" s="13">
        <v>0</v>
      </c>
      <c r="I436" s="13">
        <f t="shared" si="86"/>
        <v>34</v>
      </c>
      <c r="J436" s="54"/>
      <c r="K436" s="54"/>
      <c r="L436" s="54"/>
    </row>
    <row r="437" spans="1:12" ht="15.75" outlineLevel="1" x14ac:dyDescent="0.25">
      <c r="A437" s="14"/>
      <c r="B437" s="28">
        <v>630</v>
      </c>
      <c r="C437" s="12"/>
      <c r="D437" s="30">
        <v>41</v>
      </c>
      <c r="E437" s="28" t="s">
        <v>211</v>
      </c>
      <c r="F437" s="29">
        <f>F441+F440+F439+F438</f>
        <v>697</v>
      </c>
      <c r="G437" s="29">
        <f t="shared" ref="G437:H437" si="87">G441+G440+G439+G438</f>
        <v>0</v>
      </c>
      <c r="H437" s="29">
        <f t="shared" si="87"/>
        <v>0</v>
      </c>
      <c r="I437" s="29">
        <f>F437+G437-H437</f>
        <v>697</v>
      </c>
      <c r="J437" s="53"/>
      <c r="K437" s="53"/>
      <c r="L437" s="53"/>
    </row>
    <row r="438" spans="1:12" ht="15.75" outlineLevel="1" x14ac:dyDescent="0.25">
      <c r="A438" s="14"/>
      <c r="B438" s="12"/>
      <c r="C438" s="12">
        <v>633010</v>
      </c>
      <c r="D438" s="16">
        <v>41</v>
      </c>
      <c r="E438" s="12" t="s">
        <v>212</v>
      </c>
      <c r="F438" s="13">
        <v>200</v>
      </c>
      <c r="G438" s="13"/>
      <c r="H438" s="13"/>
      <c r="I438" s="13">
        <f t="shared" ref="I438:I441" si="88">F438+G438-H438</f>
        <v>200</v>
      </c>
      <c r="J438" s="54"/>
      <c r="K438" s="54"/>
      <c r="L438" s="55"/>
    </row>
    <row r="439" spans="1:12" ht="15.75" outlineLevel="1" x14ac:dyDescent="0.25">
      <c r="A439" s="14"/>
      <c r="B439" s="12"/>
      <c r="C439" s="12">
        <v>637001</v>
      </c>
      <c r="D439" s="16">
        <v>41</v>
      </c>
      <c r="E439" s="12" t="s">
        <v>213</v>
      </c>
      <c r="F439" s="13"/>
      <c r="G439" s="13"/>
      <c r="H439" s="13"/>
      <c r="I439" s="13">
        <f t="shared" si="88"/>
        <v>0</v>
      </c>
      <c r="J439" s="54"/>
      <c r="K439" s="54"/>
      <c r="L439" s="55"/>
    </row>
    <row r="440" spans="1:12" ht="15.75" outlineLevel="1" x14ac:dyDescent="0.25">
      <c r="A440" s="14"/>
      <c r="B440" s="28"/>
      <c r="C440" s="12">
        <v>637014</v>
      </c>
      <c r="D440" s="16">
        <v>41</v>
      </c>
      <c r="E440" s="12" t="s">
        <v>121</v>
      </c>
      <c r="F440" s="13">
        <v>437</v>
      </c>
      <c r="G440" s="13"/>
      <c r="H440" s="13"/>
      <c r="I440" s="13">
        <f t="shared" si="88"/>
        <v>437</v>
      </c>
      <c r="J440" s="54"/>
      <c r="K440" s="54"/>
      <c r="L440" s="55"/>
    </row>
    <row r="441" spans="1:12" ht="15.75" outlineLevel="1" x14ac:dyDescent="0.25">
      <c r="A441" s="14"/>
      <c r="B441" s="28"/>
      <c r="C441" s="12">
        <v>637016</v>
      </c>
      <c r="D441" s="16">
        <v>41</v>
      </c>
      <c r="E441" s="12" t="s">
        <v>203</v>
      </c>
      <c r="F441" s="13">
        <v>60</v>
      </c>
      <c r="G441" s="13"/>
      <c r="H441" s="13"/>
      <c r="I441" s="13">
        <f t="shared" si="88"/>
        <v>60</v>
      </c>
      <c r="J441" s="54"/>
      <c r="K441" s="54"/>
      <c r="L441" s="55"/>
    </row>
    <row r="442" spans="1:12" ht="15.75" outlineLevel="1" x14ac:dyDescent="0.25">
      <c r="A442" s="14"/>
      <c r="B442" s="12"/>
      <c r="C442" s="12"/>
      <c r="D442" s="16"/>
      <c r="E442" s="12"/>
      <c r="F442" s="12"/>
      <c r="G442" s="12"/>
      <c r="H442" s="12"/>
      <c r="I442" s="12"/>
      <c r="J442" s="1"/>
      <c r="K442" s="1"/>
      <c r="L442" s="56"/>
    </row>
    <row r="443" spans="1:12" ht="34.9" customHeight="1" x14ac:dyDescent="0.25">
      <c r="A443" s="45" t="s">
        <v>186</v>
      </c>
      <c r="B443" s="46"/>
      <c r="C443" s="46"/>
      <c r="D443" s="50"/>
      <c r="E443" s="47" t="s">
        <v>215</v>
      </c>
      <c r="F443" s="48">
        <f>F457+F448+F444+F466</f>
        <v>5288</v>
      </c>
      <c r="G443" s="48">
        <f>G457+G448+G444+G466</f>
        <v>1000</v>
      </c>
      <c r="H443" s="48">
        <f>H457+H448+H444+H466</f>
        <v>0</v>
      </c>
      <c r="I443" s="48">
        <f>F443+G443-H443</f>
        <v>6288</v>
      </c>
      <c r="J443" s="53"/>
      <c r="K443" s="53"/>
      <c r="L443" s="53"/>
    </row>
    <row r="444" spans="1:12" ht="26.25" outlineLevel="1" x14ac:dyDescent="0.25">
      <c r="A444" s="14"/>
      <c r="B444" s="28">
        <v>610</v>
      </c>
      <c r="C444" s="28"/>
      <c r="D444" s="51" t="s">
        <v>205</v>
      </c>
      <c r="E444" s="28" t="s">
        <v>63</v>
      </c>
      <c r="F444" s="29">
        <f>F446+F445+F447</f>
        <v>2600</v>
      </c>
      <c r="G444" s="29">
        <f t="shared" ref="G444:H444" si="89">G446+G445+G447</f>
        <v>1000</v>
      </c>
      <c r="H444" s="29">
        <f t="shared" si="89"/>
        <v>0</v>
      </c>
      <c r="I444" s="13">
        <f t="shared" ref="I444:I456" si="90">F444+G444-H444</f>
        <v>3600</v>
      </c>
      <c r="J444" s="54"/>
      <c r="K444" s="54"/>
      <c r="L444" s="53"/>
    </row>
    <row r="445" spans="1:12" ht="25.15" customHeight="1" outlineLevel="1" x14ac:dyDescent="0.25">
      <c r="A445" s="14"/>
      <c r="B445" s="12">
        <v>611</v>
      </c>
      <c r="C445" s="12"/>
      <c r="D445" s="52" t="s">
        <v>202</v>
      </c>
      <c r="E445" s="12" t="s">
        <v>64</v>
      </c>
      <c r="F445" s="13">
        <v>2400</v>
      </c>
      <c r="G445" s="13"/>
      <c r="H445" s="13">
        <v>0</v>
      </c>
      <c r="I445" s="13">
        <f t="shared" si="90"/>
        <v>2400</v>
      </c>
      <c r="J445" s="54"/>
      <c r="K445" s="54"/>
      <c r="L445" s="54"/>
    </row>
    <row r="446" spans="1:12" ht="15.75" outlineLevel="1" x14ac:dyDescent="0.25">
      <c r="A446" s="14"/>
      <c r="B446" s="12">
        <v>611</v>
      </c>
      <c r="C446" s="12"/>
      <c r="D446" s="16">
        <v>41</v>
      </c>
      <c r="E446" s="12" t="s">
        <v>64</v>
      </c>
      <c r="F446" s="13">
        <v>200</v>
      </c>
      <c r="G446" s="13">
        <v>400</v>
      </c>
      <c r="H446" s="13">
        <v>0</v>
      </c>
      <c r="I446" s="13">
        <f t="shared" si="90"/>
        <v>600</v>
      </c>
      <c r="J446" s="54"/>
      <c r="K446" s="54"/>
      <c r="L446" s="54"/>
    </row>
    <row r="447" spans="1:12" ht="15.75" outlineLevel="1" x14ac:dyDescent="0.25">
      <c r="A447" s="14"/>
      <c r="B447" s="12">
        <v>614</v>
      </c>
      <c r="C447" s="12"/>
      <c r="D447" s="16">
        <v>41</v>
      </c>
      <c r="E447" s="12" t="s">
        <v>67</v>
      </c>
      <c r="F447" s="13">
        <v>0</v>
      </c>
      <c r="G447" s="13">
        <v>600</v>
      </c>
      <c r="H447" s="13">
        <v>0</v>
      </c>
      <c r="I447" s="13">
        <f t="shared" si="90"/>
        <v>600</v>
      </c>
      <c r="J447" s="54"/>
      <c r="K447" s="54"/>
      <c r="L447" s="54"/>
    </row>
    <row r="448" spans="1:12" ht="26.25" outlineLevel="1" x14ac:dyDescent="0.25">
      <c r="A448" s="14"/>
      <c r="B448" s="28">
        <v>620</v>
      </c>
      <c r="C448" s="28"/>
      <c r="D448" s="51" t="s">
        <v>202</v>
      </c>
      <c r="E448" s="28" t="s">
        <v>68</v>
      </c>
      <c r="F448" s="29">
        <f>SUM(F449:F456)</f>
        <v>839</v>
      </c>
      <c r="G448" s="29">
        <f t="shared" ref="G448:I448" si="91">SUM(G449:G456)</f>
        <v>0</v>
      </c>
      <c r="H448" s="29">
        <f t="shared" si="91"/>
        <v>0</v>
      </c>
      <c r="I448" s="29">
        <f t="shared" si="91"/>
        <v>839</v>
      </c>
      <c r="J448" s="53"/>
      <c r="K448" s="53"/>
      <c r="L448" s="53"/>
    </row>
    <row r="449" spans="1:12" ht="15.75" outlineLevel="1" x14ac:dyDescent="0.25">
      <c r="A449" s="14"/>
      <c r="B449" s="12">
        <v>621</v>
      </c>
      <c r="C449" s="12"/>
      <c r="D449" s="52" t="s">
        <v>202</v>
      </c>
      <c r="E449" s="12" t="s">
        <v>69</v>
      </c>
      <c r="F449" s="13">
        <v>0</v>
      </c>
      <c r="G449" s="13">
        <v>0</v>
      </c>
      <c r="H449" s="13">
        <v>0</v>
      </c>
      <c r="I449" s="13">
        <f t="shared" si="90"/>
        <v>0</v>
      </c>
      <c r="J449" s="54"/>
      <c r="K449" s="54"/>
      <c r="L449" s="54"/>
    </row>
    <row r="450" spans="1:12" ht="15.75" outlineLevel="1" x14ac:dyDescent="0.25">
      <c r="A450" s="14"/>
      <c r="B450" s="12">
        <v>623</v>
      </c>
      <c r="C450" s="12"/>
      <c r="D450" s="52" t="s">
        <v>202</v>
      </c>
      <c r="E450" s="12" t="s">
        <v>210</v>
      </c>
      <c r="F450" s="13">
        <v>240</v>
      </c>
      <c r="G450" s="13"/>
      <c r="H450" s="13">
        <v>0</v>
      </c>
      <c r="I450" s="13">
        <f t="shared" si="90"/>
        <v>240</v>
      </c>
      <c r="J450" s="54"/>
      <c r="K450" s="54"/>
      <c r="L450" s="54"/>
    </row>
    <row r="451" spans="1:12" ht="15.75" outlineLevel="1" x14ac:dyDescent="0.25">
      <c r="A451" s="14"/>
      <c r="B451" s="12">
        <v>625</v>
      </c>
      <c r="C451" s="12">
        <v>625001</v>
      </c>
      <c r="D451" s="52" t="s">
        <v>202</v>
      </c>
      <c r="E451" s="12" t="s">
        <v>71</v>
      </c>
      <c r="F451" s="13">
        <v>34</v>
      </c>
      <c r="G451" s="13"/>
      <c r="H451" s="13">
        <v>0</v>
      </c>
      <c r="I451" s="13">
        <f t="shared" si="90"/>
        <v>34</v>
      </c>
      <c r="J451" s="54"/>
      <c r="K451" s="54"/>
      <c r="L451" s="54"/>
    </row>
    <row r="452" spans="1:12" ht="15.75" outlineLevel="1" x14ac:dyDescent="0.25">
      <c r="A452" s="14"/>
      <c r="B452" s="12"/>
      <c r="C452" s="12">
        <v>625002</v>
      </c>
      <c r="D452" s="52" t="s">
        <v>202</v>
      </c>
      <c r="E452" s="12" t="s">
        <v>72</v>
      </c>
      <c r="F452" s="13">
        <v>336</v>
      </c>
      <c r="G452" s="13"/>
      <c r="H452" s="13">
        <v>0</v>
      </c>
      <c r="I452" s="13">
        <f t="shared" si="90"/>
        <v>336</v>
      </c>
      <c r="J452" s="54"/>
      <c r="K452" s="54"/>
      <c r="L452" s="54"/>
    </row>
    <row r="453" spans="1:12" ht="15.75" outlineLevel="1" x14ac:dyDescent="0.25">
      <c r="A453" s="14"/>
      <c r="B453" s="12"/>
      <c r="C453" s="12">
        <v>625003</v>
      </c>
      <c r="D453" s="52" t="s">
        <v>202</v>
      </c>
      <c r="E453" s="12" t="s">
        <v>73</v>
      </c>
      <c r="F453" s="13">
        <v>19</v>
      </c>
      <c r="G453" s="13"/>
      <c r="H453" s="13">
        <v>0</v>
      </c>
      <c r="I453" s="13">
        <f t="shared" si="90"/>
        <v>19</v>
      </c>
      <c r="J453" s="54"/>
      <c r="K453" s="54"/>
      <c r="L453" s="54"/>
    </row>
    <row r="454" spans="1:12" ht="15.75" outlineLevel="1" x14ac:dyDescent="0.25">
      <c r="A454" s="14"/>
      <c r="B454" s="12"/>
      <c r="C454" s="12">
        <v>625004</v>
      </c>
      <c r="D454" s="52" t="s">
        <v>202</v>
      </c>
      <c r="E454" s="12" t="s">
        <v>74</v>
      </c>
      <c r="F454" s="13">
        <v>72</v>
      </c>
      <c r="G454" s="13"/>
      <c r="H454" s="13">
        <v>0</v>
      </c>
      <c r="I454" s="13">
        <f t="shared" si="90"/>
        <v>72</v>
      </c>
      <c r="J454" s="54"/>
      <c r="K454" s="54"/>
      <c r="L454" s="54"/>
    </row>
    <row r="455" spans="1:12" ht="15.75" outlineLevel="1" x14ac:dyDescent="0.25">
      <c r="A455" s="14"/>
      <c r="B455" s="12"/>
      <c r="C455" s="12">
        <v>625005</v>
      </c>
      <c r="D455" s="52" t="s">
        <v>202</v>
      </c>
      <c r="E455" s="12" t="s">
        <v>75</v>
      </c>
      <c r="F455" s="13">
        <v>24</v>
      </c>
      <c r="G455" s="13"/>
      <c r="H455" s="13">
        <v>0</v>
      </c>
      <c r="I455" s="13">
        <f t="shared" si="90"/>
        <v>24</v>
      </c>
      <c r="J455" s="54"/>
      <c r="K455" s="54"/>
      <c r="L455" s="54"/>
    </row>
    <row r="456" spans="1:12" ht="15.75" outlineLevel="1" x14ac:dyDescent="0.25">
      <c r="A456" s="14"/>
      <c r="B456" s="12"/>
      <c r="C456" s="12">
        <v>625007</v>
      </c>
      <c r="D456" s="52" t="s">
        <v>202</v>
      </c>
      <c r="E456" s="12" t="s">
        <v>76</v>
      </c>
      <c r="F456" s="13">
        <v>114</v>
      </c>
      <c r="G456" s="13"/>
      <c r="H456" s="13">
        <v>0</v>
      </c>
      <c r="I456" s="13">
        <f t="shared" si="90"/>
        <v>114</v>
      </c>
      <c r="J456" s="54"/>
      <c r="K456" s="54"/>
      <c r="L456" s="54"/>
    </row>
    <row r="457" spans="1:12" ht="15.75" outlineLevel="1" x14ac:dyDescent="0.25">
      <c r="A457" s="14"/>
      <c r="B457" s="28">
        <v>620</v>
      </c>
      <c r="C457" s="28"/>
      <c r="D457" s="30">
        <v>41</v>
      </c>
      <c r="E457" s="28" t="s">
        <v>68</v>
      </c>
      <c r="F457" s="29">
        <f>SUM(F458:F465)</f>
        <v>420</v>
      </c>
      <c r="G457" s="29">
        <f t="shared" ref="G457:I457" si="92">SUM(G458:G465)</f>
        <v>0</v>
      </c>
      <c r="H457" s="29">
        <f t="shared" si="92"/>
        <v>0</v>
      </c>
      <c r="I457" s="29">
        <f t="shared" si="92"/>
        <v>420</v>
      </c>
      <c r="J457" s="53"/>
      <c r="K457" s="53"/>
      <c r="L457" s="53"/>
    </row>
    <row r="458" spans="1:12" ht="15.75" outlineLevel="1" x14ac:dyDescent="0.25">
      <c r="A458" s="14"/>
      <c r="B458" s="12">
        <v>621</v>
      </c>
      <c r="C458" s="12"/>
      <c r="D458" s="16">
        <v>41</v>
      </c>
      <c r="E458" s="12" t="s">
        <v>69</v>
      </c>
      <c r="F458" s="13">
        <v>0</v>
      </c>
      <c r="G458" s="13">
        <v>0</v>
      </c>
      <c r="H458" s="13">
        <v>0</v>
      </c>
      <c r="I458" s="13">
        <f t="shared" ref="I458:I465" si="93">F458+G458-H458</f>
        <v>0</v>
      </c>
      <c r="J458" s="54"/>
      <c r="K458" s="54"/>
      <c r="L458" s="54"/>
    </row>
    <row r="459" spans="1:12" ht="15.75" outlineLevel="1" x14ac:dyDescent="0.25">
      <c r="A459" s="14"/>
      <c r="B459" s="12">
        <v>623</v>
      </c>
      <c r="C459" s="12"/>
      <c r="D459" s="16">
        <v>41</v>
      </c>
      <c r="E459" s="12" t="s">
        <v>210</v>
      </c>
      <c r="F459" s="13">
        <v>120</v>
      </c>
      <c r="G459" s="13"/>
      <c r="H459" s="13">
        <v>0</v>
      </c>
      <c r="I459" s="13">
        <f t="shared" si="93"/>
        <v>120</v>
      </c>
      <c r="J459" s="54"/>
      <c r="K459" s="54"/>
      <c r="L459" s="54"/>
    </row>
    <row r="460" spans="1:12" ht="15.75" outlineLevel="1" x14ac:dyDescent="0.25">
      <c r="A460" s="14"/>
      <c r="B460" s="12">
        <v>625</v>
      </c>
      <c r="C460" s="12">
        <v>625001</v>
      </c>
      <c r="D460" s="16">
        <v>41</v>
      </c>
      <c r="E460" s="12" t="s">
        <v>71</v>
      </c>
      <c r="F460" s="13">
        <v>17</v>
      </c>
      <c r="G460" s="13"/>
      <c r="H460" s="13">
        <v>0</v>
      </c>
      <c r="I460" s="13">
        <f t="shared" si="93"/>
        <v>17</v>
      </c>
      <c r="J460" s="54"/>
      <c r="K460" s="54"/>
      <c r="L460" s="54"/>
    </row>
    <row r="461" spans="1:12" ht="15.75" outlineLevel="1" x14ac:dyDescent="0.25">
      <c r="A461" s="14"/>
      <c r="B461" s="12"/>
      <c r="C461" s="12">
        <v>625002</v>
      </c>
      <c r="D461" s="16">
        <v>41</v>
      </c>
      <c r="E461" s="12" t="s">
        <v>72</v>
      </c>
      <c r="F461" s="13">
        <v>168</v>
      </c>
      <c r="G461" s="13"/>
      <c r="H461" s="13">
        <v>0</v>
      </c>
      <c r="I461" s="13">
        <f t="shared" si="93"/>
        <v>168</v>
      </c>
      <c r="J461" s="54"/>
      <c r="K461" s="54"/>
      <c r="L461" s="54"/>
    </row>
    <row r="462" spans="1:12" ht="15.75" outlineLevel="1" x14ac:dyDescent="0.25">
      <c r="A462" s="14"/>
      <c r="B462" s="12"/>
      <c r="C462" s="12">
        <v>625003</v>
      </c>
      <c r="D462" s="16">
        <v>41</v>
      </c>
      <c r="E462" s="12" t="s">
        <v>73</v>
      </c>
      <c r="F462" s="13">
        <v>10</v>
      </c>
      <c r="G462" s="13"/>
      <c r="H462" s="13">
        <v>0</v>
      </c>
      <c r="I462" s="13">
        <f t="shared" si="93"/>
        <v>10</v>
      </c>
      <c r="J462" s="54"/>
      <c r="K462" s="54"/>
      <c r="L462" s="54"/>
    </row>
    <row r="463" spans="1:12" ht="15.75" outlineLevel="1" x14ac:dyDescent="0.25">
      <c r="A463" s="14"/>
      <c r="B463" s="12"/>
      <c r="C463" s="12">
        <v>625004</v>
      </c>
      <c r="D463" s="16">
        <v>41</v>
      </c>
      <c r="E463" s="12" t="s">
        <v>74</v>
      </c>
      <c r="F463" s="13">
        <v>36</v>
      </c>
      <c r="G463" s="13"/>
      <c r="H463" s="13">
        <v>0</v>
      </c>
      <c r="I463" s="13">
        <f t="shared" si="93"/>
        <v>36</v>
      </c>
      <c r="J463" s="54"/>
      <c r="K463" s="54"/>
      <c r="L463" s="54"/>
    </row>
    <row r="464" spans="1:12" ht="15.75" outlineLevel="1" x14ac:dyDescent="0.25">
      <c r="A464" s="14"/>
      <c r="B464" s="12"/>
      <c r="C464" s="12">
        <v>625005</v>
      </c>
      <c r="D464" s="16">
        <v>41</v>
      </c>
      <c r="E464" s="12" t="s">
        <v>75</v>
      </c>
      <c r="F464" s="13">
        <v>12</v>
      </c>
      <c r="G464" s="13"/>
      <c r="H464" s="13">
        <v>0</v>
      </c>
      <c r="I464" s="13">
        <f t="shared" si="93"/>
        <v>12</v>
      </c>
      <c r="J464" s="54"/>
      <c r="K464" s="54"/>
      <c r="L464" s="54"/>
    </row>
    <row r="465" spans="1:12" ht="15.75" outlineLevel="1" x14ac:dyDescent="0.25">
      <c r="A465" s="14"/>
      <c r="B465" s="12"/>
      <c r="C465" s="12">
        <v>625007</v>
      </c>
      <c r="D465" s="16">
        <v>41</v>
      </c>
      <c r="E465" s="12" t="s">
        <v>76</v>
      </c>
      <c r="F465" s="13">
        <v>57</v>
      </c>
      <c r="G465" s="13"/>
      <c r="H465" s="13">
        <v>0</v>
      </c>
      <c r="I465" s="13">
        <f t="shared" si="93"/>
        <v>57</v>
      </c>
      <c r="J465" s="54"/>
      <c r="K465" s="54"/>
      <c r="L465" s="54"/>
    </row>
    <row r="466" spans="1:12" ht="15.75" outlineLevel="1" x14ac:dyDescent="0.25">
      <c r="A466" s="14"/>
      <c r="B466" s="28">
        <v>630</v>
      </c>
      <c r="C466" s="12"/>
      <c r="D466" s="30">
        <v>41</v>
      </c>
      <c r="E466" s="28" t="s">
        <v>211</v>
      </c>
      <c r="F466" s="29">
        <f>F470+F469+F468+F467</f>
        <v>1429</v>
      </c>
      <c r="G466" s="29">
        <f t="shared" ref="G466:H466" si="94">G470+G469+G468+G467</f>
        <v>0</v>
      </c>
      <c r="H466" s="29">
        <f t="shared" si="94"/>
        <v>0</v>
      </c>
      <c r="I466" s="29">
        <f>F466+G466-H466</f>
        <v>1429</v>
      </c>
      <c r="J466" s="53"/>
      <c r="K466" s="53"/>
      <c r="L466" s="53"/>
    </row>
    <row r="467" spans="1:12" ht="15.75" outlineLevel="1" x14ac:dyDescent="0.25">
      <c r="A467" s="14"/>
      <c r="B467" s="12"/>
      <c r="C467" s="12">
        <v>633010</v>
      </c>
      <c r="D467" s="16">
        <v>41</v>
      </c>
      <c r="E467" s="12" t="s">
        <v>212</v>
      </c>
      <c r="F467" s="13">
        <v>800</v>
      </c>
      <c r="G467" s="13"/>
      <c r="H467" s="13">
        <v>0</v>
      </c>
      <c r="I467" s="13">
        <f t="shared" ref="I467:I470" si="95">F467+G467-H467</f>
        <v>800</v>
      </c>
      <c r="J467" s="54"/>
      <c r="K467" s="54"/>
      <c r="L467" s="55"/>
    </row>
    <row r="468" spans="1:12" ht="15.75" outlineLevel="1" x14ac:dyDescent="0.25">
      <c r="A468" s="14"/>
      <c r="B468" s="12"/>
      <c r="C468" s="12">
        <v>637001</v>
      </c>
      <c r="D468" s="16">
        <v>41</v>
      </c>
      <c r="E468" s="12" t="s">
        <v>213</v>
      </c>
      <c r="F468" s="13">
        <v>0</v>
      </c>
      <c r="G468" s="13"/>
      <c r="H468" s="13">
        <v>0</v>
      </c>
      <c r="I468" s="13">
        <f t="shared" si="95"/>
        <v>0</v>
      </c>
      <c r="J468" s="54"/>
      <c r="K468" s="54"/>
      <c r="L468" s="55"/>
    </row>
    <row r="469" spans="1:12" ht="15.75" outlineLevel="1" x14ac:dyDescent="0.25">
      <c r="A469" s="14"/>
      <c r="B469" s="28"/>
      <c r="C469" s="12">
        <v>637014</v>
      </c>
      <c r="D469" s="16">
        <v>41</v>
      </c>
      <c r="E469" s="12" t="s">
        <v>121</v>
      </c>
      <c r="F469" s="13">
        <v>559</v>
      </c>
      <c r="G469" s="13"/>
      <c r="H469" s="13">
        <v>0</v>
      </c>
      <c r="I469" s="13">
        <f t="shared" si="95"/>
        <v>559</v>
      </c>
      <c r="J469" s="54"/>
      <c r="K469" s="54"/>
      <c r="L469" s="55"/>
    </row>
    <row r="470" spans="1:12" ht="20.45" customHeight="1" outlineLevel="1" x14ac:dyDescent="0.25">
      <c r="A470" s="14"/>
      <c r="B470" s="28"/>
      <c r="C470" s="12">
        <v>637016</v>
      </c>
      <c r="D470" s="16">
        <v>41</v>
      </c>
      <c r="E470" s="12" t="s">
        <v>203</v>
      </c>
      <c r="F470" s="13">
        <v>70</v>
      </c>
      <c r="G470" s="13"/>
      <c r="H470" s="13">
        <v>0</v>
      </c>
      <c r="I470" s="13">
        <f t="shared" si="95"/>
        <v>70</v>
      </c>
      <c r="J470" s="54"/>
      <c r="K470" s="54"/>
      <c r="L470" s="55"/>
    </row>
    <row r="471" spans="1:12" ht="15.75" outlineLevel="1" x14ac:dyDescent="0.25">
      <c r="A471" s="14"/>
      <c r="B471" s="12"/>
      <c r="C471" s="12"/>
      <c r="D471" s="16"/>
      <c r="E471" s="12"/>
      <c r="F471" s="12"/>
      <c r="G471" s="12"/>
      <c r="H471" s="12"/>
      <c r="I471" s="12"/>
      <c r="J471" s="1"/>
      <c r="K471" s="1"/>
      <c r="L471" s="56"/>
    </row>
    <row r="472" spans="1:12" ht="15.75" x14ac:dyDescent="0.25">
      <c r="A472" s="45" t="s">
        <v>186</v>
      </c>
      <c r="B472" s="46"/>
      <c r="C472" s="46"/>
      <c r="D472" s="47" t="s">
        <v>216</v>
      </c>
      <c r="E472" s="57" t="s">
        <v>217</v>
      </c>
      <c r="F472" s="48">
        <f>F487+F484+F480+F476+F473</f>
        <v>119282</v>
      </c>
      <c r="G472" s="48">
        <f>G487+G484+G480+G476+G473</f>
        <v>0</v>
      </c>
      <c r="H472" s="48">
        <f>H487+H484+H480+H476+H473</f>
        <v>3400</v>
      </c>
      <c r="I472" s="48">
        <f>I487+I484+I480+I476+I473</f>
        <v>115882</v>
      </c>
    </row>
    <row r="473" spans="1:12" ht="15.75" x14ac:dyDescent="0.25">
      <c r="A473" s="14"/>
      <c r="B473" s="28">
        <v>632</v>
      </c>
      <c r="C473" s="28"/>
      <c r="D473" s="28">
        <v>41</v>
      </c>
      <c r="E473" s="28" t="s">
        <v>81</v>
      </c>
      <c r="F473" s="29">
        <f>F475+F474</f>
        <v>1645</v>
      </c>
      <c r="G473" s="29">
        <f t="shared" ref="G473:H473" si="96">G475+G474</f>
        <v>0</v>
      </c>
      <c r="H473" s="29">
        <f t="shared" si="96"/>
        <v>0</v>
      </c>
      <c r="I473" s="29">
        <f>I475+I474</f>
        <v>1645</v>
      </c>
    </row>
    <row r="474" spans="1:12" ht="15.75" x14ac:dyDescent="0.25">
      <c r="A474" s="14"/>
      <c r="B474" s="12">
        <v>632</v>
      </c>
      <c r="C474" s="12">
        <v>632001</v>
      </c>
      <c r="D474" s="12">
        <v>41</v>
      </c>
      <c r="E474" s="12" t="s">
        <v>82</v>
      </c>
      <c r="F474" s="13">
        <v>500</v>
      </c>
      <c r="G474" s="13"/>
      <c r="H474" s="13"/>
      <c r="I474" s="13">
        <f t="shared" ref="I474:I479" si="97">F474+G474-H474</f>
        <v>500</v>
      </c>
    </row>
    <row r="475" spans="1:12" ht="15.75" x14ac:dyDescent="0.25">
      <c r="A475" s="14"/>
      <c r="B475" s="12"/>
      <c r="C475" s="12">
        <v>632002</v>
      </c>
      <c r="D475" s="12">
        <v>41</v>
      </c>
      <c r="E475" s="12" t="s">
        <v>83</v>
      </c>
      <c r="F475" s="13">
        <v>1145</v>
      </c>
      <c r="G475" s="13">
        <v>0</v>
      </c>
      <c r="H475" s="13"/>
      <c r="I475" s="13">
        <f t="shared" si="97"/>
        <v>1145</v>
      </c>
    </row>
    <row r="476" spans="1:12" ht="15.75" x14ac:dyDescent="0.25">
      <c r="A476" s="14"/>
      <c r="B476" s="28">
        <v>633</v>
      </c>
      <c r="C476" s="28"/>
      <c r="D476" s="28" t="s">
        <v>216</v>
      </c>
      <c r="E476" s="28" t="s">
        <v>87</v>
      </c>
      <c r="F476" s="29">
        <f>F479+F478+F477</f>
        <v>8411</v>
      </c>
      <c r="G476" s="29">
        <f>G479+G478+G477</f>
        <v>0</v>
      </c>
      <c r="H476" s="29">
        <f t="shared" ref="H476" si="98">H478+H477</f>
        <v>0</v>
      </c>
      <c r="I476" s="13">
        <f t="shared" si="97"/>
        <v>8411</v>
      </c>
    </row>
    <row r="477" spans="1:12" ht="15.75" x14ac:dyDescent="0.25">
      <c r="A477" s="14"/>
      <c r="B477" s="28"/>
      <c r="C477" s="12">
        <v>633004</v>
      </c>
      <c r="D477" s="12">
        <v>41</v>
      </c>
      <c r="E477" s="12" t="s">
        <v>218</v>
      </c>
      <c r="F477" s="13">
        <v>411</v>
      </c>
      <c r="G477" s="13"/>
      <c r="H477" s="29"/>
      <c r="I477" s="13">
        <f t="shared" si="97"/>
        <v>411</v>
      </c>
    </row>
    <row r="478" spans="1:12" ht="15.75" x14ac:dyDescent="0.25">
      <c r="A478" s="14"/>
      <c r="B478" s="12">
        <v>633</v>
      </c>
      <c r="C478" s="12">
        <v>633006</v>
      </c>
      <c r="D478" s="12">
        <v>41</v>
      </c>
      <c r="E478" s="12" t="s">
        <v>91</v>
      </c>
      <c r="F478" s="13">
        <v>7000</v>
      </c>
      <c r="G478" s="13">
        <v>0</v>
      </c>
      <c r="H478" s="13"/>
      <c r="I478" s="13">
        <f t="shared" si="97"/>
        <v>7000</v>
      </c>
    </row>
    <row r="479" spans="1:12" ht="15.75" x14ac:dyDescent="0.25">
      <c r="A479" s="14"/>
      <c r="B479" s="12"/>
      <c r="C479" s="12">
        <v>633006</v>
      </c>
      <c r="D479" s="12" t="s">
        <v>219</v>
      </c>
      <c r="E479" s="12" t="s">
        <v>220</v>
      </c>
      <c r="F479" s="13">
        <v>1000</v>
      </c>
      <c r="G479" s="13"/>
      <c r="H479" s="13">
        <v>0</v>
      </c>
      <c r="I479" s="13">
        <f t="shared" si="97"/>
        <v>1000</v>
      </c>
    </row>
    <row r="480" spans="1:12" ht="15.75" x14ac:dyDescent="0.25">
      <c r="A480" s="14"/>
      <c r="B480" s="28">
        <v>635</v>
      </c>
      <c r="C480" s="28"/>
      <c r="D480" s="28" t="s">
        <v>216</v>
      </c>
      <c r="E480" s="28" t="s">
        <v>104</v>
      </c>
      <c r="F480" s="29">
        <f>F483+F482+F481</f>
        <v>101880</v>
      </c>
      <c r="G480" s="29">
        <f t="shared" ref="G480:I480" si="99">G483+G482+G481</f>
        <v>0</v>
      </c>
      <c r="H480" s="29">
        <f t="shared" si="99"/>
        <v>3400</v>
      </c>
      <c r="I480" s="29">
        <f t="shared" si="99"/>
        <v>98480</v>
      </c>
    </row>
    <row r="481" spans="1:9" ht="15.75" x14ac:dyDescent="0.25">
      <c r="A481" s="14"/>
      <c r="B481" s="12"/>
      <c r="C481" s="12">
        <v>635004</v>
      </c>
      <c r="D481" s="12">
        <v>41</v>
      </c>
      <c r="E481" s="12" t="s">
        <v>107</v>
      </c>
      <c r="F481" s="13">
        <v>1300</v>
      </c>
      <c r="G481" s="13"/>
      <c r="H481" s="13"/>
      <c r="I481" s="13">
        <f>F481+G481-H481</f>
        <v>1300</v>
      </c>
    </row>
    <row r="482" spans="1:9" ht="15.75" x14ac:dyDescent="0.25">
      <c r="A482" s="14"/>
      <c r="B482" s="12"/>
      <c r="C482" s="12">
        <v>635005</v>
      </c>
      <c r="D482" s="12">
        <v>41</v>
      </c>
      <c r="E482" s="12" t="s">
        <v>108</v>
      </c>
      <c r="F482" s="13">
        <v>400</v>
      </c>
      <c r="G482" s="13"/>
      <c r="H482" s="13"/>
      <c r="I482" s="13">
        <f>F482+G482-H482</f>
        <v>400</v>
      </c>
    </row>
    <row r="483" spans="1:9" ht="15.75" x14ac:dyDescent="0.25">
      <c r="A483" s="14"/>
      <c r="B483" s="12"/>
      <c r="C483" s="12">
        <v>635006</v>
      </c>
      <c r="D483" s="12">
        <v>41</v>
      </c>
      <c r="E483" s="12" t="s">
        <v>109</v>
      </c>
      <c r="F483" s="13">
        <v>100180</v>
      </c>
      <c r="G483" s="43"/>
      <c r="H483" s="13">
        <v>3400</v>
      </c>
      <c r="I483" s="13">
        <f>F483+G483-H483</f>
        <v>96780</v>
      </c>
    </row>
    <row r="484" spans="1:9" ht="15.75" x14ac:dyDescent="0.25">
      <c r="A484" s="14"/>
      <c r="B484" s="28">
        <v>636</v>
      </c>
      <c r="C484" s="28"/>
      <c r="D484" s="28">
        <v>41</v>
      </c>
      <c r="E484" s="28" t="s">
        <v>111</v>
      </c>
      <c r="F484" s="29">
        <f>F486+F485</f>
        <v>2250</v>
      </c>
      <c r="G484" s="29">
        <f t="shared" ref="G484:I484" si="100">G486+G485</f>
        <v>0</v>
      </c>
      <c r="H484" s="29">
        <f t="shared" si="100"/>
        <v>0</v>
      </c>
      <c r="I484" s="29">
        <f t="shared" si="100"/>
        <v>2250</v>
      </c>
    </row>
    <row r="485" spans="1:9" ht="15.75" x14ac:dyDescent="0.25">
      <c r="A485" s="14"/>
      <c r="B485" s="12"/>
      <c r="C485" s="12">
        <v>636001</v>
      </c>
      <c r="D485" s="12">
        <v>41</v>
      </c>
      <c r="E485" s="12" t="s">
        <v>109</v>
      </c>
      <c r="F485" s="13">
        <v>740</v>
      </c>
      <c r="G485" s="13"/>
      <c r="H485" s="13"/>
      <c r="I485" s="13">
        <f t="shared" ref="I485:I490" si="101">F485+G485-H485</f>
        <v>740</v>
      </c>
    </row>
    <row r="486" spans="1:9" ht="15.75" x14ac:dyDescent="0.25">
      <c r="A486" s="14"/>
      <c r="B486" s="12"/>
      <c r="C486" s="12">
        <v>636008</v>
      </c>
      <c r="D486" s="12">
        <v>41</v>
      </c>
      <c r="E486" s="12" t="s">
        <v>112</v>
      </c>
      <c r="F486" s="13">
        <v>1510</v>
      </c>
      <c r="G486" s="13"/>
      <c r="H486" s="13"/>
      <c r="I486" s="13">
        <f t="shared" si="101"/>
        <v>1510</v>
      </c>
    </row>
    <row r="487" spans="1:9" ht="15.75" x14ac:dyDescent="0.25">
      <c r="A487" s="14"/>
      <c r="B487" s="28">
        <v>637</v>
      </c>
      <c r="C487" s="28"/>
      <c r="D487" s="28">
        <v>41</v>
      </c>
      <c r="E487" s="28" t="s">
        <v>113</v>
      </c>
      <c r="F487" s="29">
        <f>SUM(F488:F490)</f>
        <v>5096</v>
      </c>
      <c r="G487" s="29">
        <f t="shared" ref="G487:I487" si="102">SUM(G488:G490)</f>
        <v>0</v>
      </c>
      <c r="H487" s="29">
        <f t="shared" si="102"/>
        <v>0</v>
      </c>
      <c r="I487" s="29">
        <f t="shared" si="102"/>
        <v>5096</v>
      </c>
    </row>
    <row r="488" spans="1:9" ht="15.75" x14ac:dyDescent="0.25">
      <c r="A488" s="14"/>
      <c r="B488" s="28"/>
      <c r="C488" s="12">
        <v>637002</v>
      </c>
      <c r="D488" s="12">
        <v>41</v>
      </c>
      <c r="E488" s="12" t="s">
        <v>221</v>
      </c>
      <c r="F488" s="13">
        <v>484</v>
      </c>
      <c r="G488" s="13"/>
      <c r="H488" s="58"/>
      <c r="I488" s="13">
        <f t="shared" si="101"/>
        <v>484</v>
      </c>
    </row>
    <row r="489" spans="1:9" ht="15.75" x14ac:dyDescent="0.25">
      <c r="A489" s="14"/>
      <c r="B489" s="12"/>
      <c r="C489" s="12">
        <v>637004</v>
      </c>
      <c r="D489" s="12">
        <v>41</v>
      </c>
      <c r="E489" s="12" t="s">
        <v>115</v>
      </c>
      <c r="F489" s="13">
        <v>4200</v>
      </c>
      <c r="G489" s="13"/>
      <c r="H489" s="13"/>
      <c r="I489" s="13">
        <f t="shared" si="101"/>
        <v>4200</v>
      </c>
    </row>
    <row r="490" spans="1:9" ht="15.75" x14ac:dyDescent="0.25">
      <c r="A490" s="14"/>
      <c r="B490" s="12"/>
      <c r="C490" s="12">
        <v>637005</v>
      </c>
      <c r="D490" s="12">
        <v>41</v>
      </c>
      <c r="E490" s="12" t="s">
        <v>116</v>
      </c>
      <c r="F490" s="13">
        <v>412</v>
      </c>
      <c r="G490" s="13"/>
      <c r="H490" s="13"/>
      <c r="I490" s="13">
        <f t="shared" si="101"/>
        <v>412</v>
      </c>
    </row>
    <row r="491" spans="1:9" ht="15.75" x14ac:dyDescent="0.25">
      <c r="A491" s="14"/>
      <c r="B491" s="12"/>
      <c r="C491" s="12"/>
      <c r="D491" s="12"/>
      <c r="E491" s="12"/>
      <c r="F491" s="13"/>
      <c r="G491" s="13"/>
      <c r="H491" s="13"/>
      <c r="I491" s="13"/>
    </row>
    <row r="492" spans="1:9" ht="15.75" x14ac:dyDescent="0.25">
      <c r="A492" s="32" t="s">
        <v>222</v>
      </c>
      <c r="B492" s="24"/>
      <c r="C492" s="24"/>
      <c r="D492" s="25" t="s">
        <v>178</v>
      </c>
      <c r="E492" s="25" t="s">
        <v>223</v>
      </c>
      <c r="F492" s="26">
        <f>F514+F506+F493</f>
        <v>12036</v>
      </c>
      <c r="G492" s="26">
        <f>G514+G506+G493+G503</f>
        <v>0</v>
      </c>
      <c r="H492" s="26">
        <f>H514+H506+H493</f>
        <v>0</v>
      </c>
      <c r="I492" s="26">
        <f>I514+I506+I493</f>
        <v>12036</v>
      </c>
    </row>
    <row r="493" spans="1:9" ht="15.75" x14ac:dyDescent="0.25">
      <c r="A493" s="14"/>
      <c r="B493" s="12"/>
      <c r="C493" s="12"/>
      <c r="D493" s="12"/>
      <c r="E493" s="59" t="s">
        <v>224</v>
      </c>
      <c r="F493" s="29">
        <f>F503+F494</f>
        <v>6196</v>
      </c>
      <c r="G493" s="29">
        <f t="shared" ref="G493:H493" si="103">G503+G494</f>
        <v>0</v>
      </c>
      <c r="H493" s="29">
        <f t="shared" si="103"/>
        <v>0</v>
      </c>
      <c r="I493" s="29">
        <f>I503+I494</f>
        <v>6196</v>
      </c>
    </row>
    <row r="494" spans="1:9" ht="15.75" x14ac:dyDescent="0.25">
      <c r="A494" s="14"/>
      <c r="B494" s="28">
        <v>620</v>
      </c>
      <c r="C494" s="28"/>
      <c r="D494" s="30">
        <v>41</v>
      </c>
      <c r="E494" s="28" t="s">
        <v>68</v>
      </c>
      <c r="F494" s="13">
        <v>256</v>
      </c>
      <c r="G494" s="13">
        <f t="shared" ref="G494:I494" si="104">SUM(G495:G502)</f>
        <v>0</v>
      </c>
      <c r="H494" s="13"/>
      <c r="I494" s="13">
        <f t="shared" si="104"/>
        <v>256</v>
      </c>
    </row>
    <row r="495" spans="1:9" ht="15.75" x14ac:dyDescent="0.25">
      <c r="A495" s="14"/>
      <c r="B495" s="12">
        <v>621</v>
      </c>
      <c r="C495" s="12"/>
      <c r="D495" s="16">
        <v>41</v>
      </c>
      <c r="E495" s="12" t="s">
        <v>69</v>
      </c>
      <c r="F495" s="13">
        <v>0</v>
      </c>
      <c r="G495" s="13"/>
      <c r="H495" s="13"/>
      <c r="I495" s="13">
        <f t="shared" ref="I495:I505" si="105">F495+G495-H495</f>
        <v>0</v>
      </c>
    </row>
    <row r="496" spans="1:9" ht="15.75" x14ac:dyDescent="0.25">
      <c r="A496" s="14"/>
      <c r="B496" s="12">
        <v>623</v>
      </c>
      <c r="C496" s="12"/>
      <c r="D496" s="16">
        <v>41</v>
      </c>
      <c r="E496" s="12" t="s">
        <v>70</v>
      </c>
      <c r="F496" s="13">
        <v>75</v>
      </c>
      <c r="G496" s="13"/>
      <c r="H496" s="13"/>
      <c r="I496" s="13">
        <f t="shared" si="105"/>
        <v>75</v>
      </c>
    </row>
    <row r="497" spans="1:9" ht="15.75" x14ac:dyDescent="0.25">
      <c r="A497" s="14"/>
      <c r="B497" s="12">
        <v>625</v>
      </c>
      <c r="C497" s="12">
        <v>625001</v>
      </c>
      <c r="D497" s="16">
        <v>41</v>
      </c>
      <c r="E497" s="12" t="s">
        <v>71</v>
      </c>
      <c r="F497" s="13">
        <v>10</v>
      </c>
      <c r="G497" s="13"/>
      <c r="H497" s="13"/>
      <c r="I497" s="13">
        <f t="shared" si="105"/>
        <v>10</v>
      </c>
    </row>
    <row r="498" spans="1:9" ht="15.75" x14ac:dyDescent="0.25">
      <c r="A498" s="14"/>
      <c r="B498" s="12"/>
      <c r="C498" s="12">
        <v>625002</v>
      </c>
      <c r="D498" s="16">
        <v>41</v>
      </c>
      <c r="E498" s="12" t="s">
        <v>72</v>
      </c>
      <c r="F498" s="13">
        <v>99</v>
      </c>
      <c r="G498" s="13"/>
      <c r="H498" s="13"/>
      <c r="I498" s="13">
        <f t="shared" si="105"/>
        <v>99</v>
      </c>
    </row>
    <row r="499" spans="1:9" ht="15.75" x14ac:dyDescent="0.25">
      <c r="A499" s="14"/>
      <c r="B499" s="12"/>
      <c r="C499" s="12">
        <v>625003</v>
      </c>
      <c r="D499" s="16">
        <v>41</v>
      </c>
      <c r="E499" s="12" t="s">
        <v>73</v>
      </c>
      <c r="F499" s="13">
        <v>6</v>
      </c>
      <c r="G499" s="13"/>
      <c r="H499" s="13"/>
      <c r="I499" s="13">
        <f t="shared" si="105"/>
        <v>6</v>
      </c>
    </row>
    <row r="500" spans="1:9" ht="15.75" x14ac:dyDescent="0.25">
      <c r="A500" s="14"/>
      <c r="B500" s="12"/>
      <c r="C500" s="12">
        <v>625004</v>
      </c>
      <c r="D500" s="16">
        <v>41</v>
      </c>
      <c r="E500" s="12" t="s">
        <v>74</v>
      </c>
      <c r="F500" s="13">
        <v>22</v>
      </c>
      <c r="G500" s="13"/>
      <c r="H500" s="13"/>
      <c r="I500" s="13">
        <f t="shared" si="105"/>
        <v>22</v>
      </c>
    </row>
    <row r="501" spans="1:9" ht="15.75" x14ac:dyDescent="0.25">
      <c r="A501" s="14"/>
      <c r="B501" s="12"/>
      <c r="C501" s="12">
        <v>625005</v>
      </c>
      <c r="D501" s="16">
        <v>41</v>
      </c>
      <c r="E501" s="12" t="s">
        <v>75</v>
      </c>
      <c r="F501" s="13">
        <v>8</v>
      </c>
      <c r="G501" s="13"/>
      <c r="H501" s="13"/>
      <c r="I501" s="13">
        <f t="shared" si="105"/>
        <v>8</v>
      </c>
    </row>
    <row r="502" spans="1:9" ht="15.75" x14ac:dyDescent="0.25">
      <c r="A502" s="14"/>
      <c r="B502" s="12"/>
      <c r="C502" s="12">
        <v>625007</v>
      </c>
      <c r="D502" s="16">
        <v>41</v>
      </c>
      <c r="E502" s="12" t="s">
        <v>76</v>
      </c>
      <c r="F502" s="13">
        <v>36</v>
      </c>
      <c r="G502" s="13"/>
      <c r="H502" s="13"/>
      <c r="I502" s="13">
        <f t="shared" si="105"/>
        <v>36</v>
      </c>
    </row>
    <row r="503" spans="1:9" ht="15.75" x14ac:dyDescent="0.25">
      <c r="A503" s="14"/>
      <c r="B503" s="28">
        <v>637</v>
      </c>
      <c r="C503" s="12"/>
      <c r="D503" s="30" t="s">
        <v>178</v>
      </c>
      <c r="E503" s="28" t="s">
        <v>113</v>
      </c>
      <c r="F503" s="13">
        <f>F504+F505</f>
        <v>5940</v>
      </c>
      <c r="G503" s="13">
        <f t="shared" ref="G503:I503" si="106">G504+G505</f>
        <v>0</v>
      </c>
      <c r="H503" s="13">
        <f t="shared" si="106"/>
        <v>0</v>
      </c>
      <c r="I503" s="13">
        <f t="shared" si="106"/>
        <v>5940</v>
      </c>
    </row>
    <row r="504" spans="1:9" ht="15.75" x14ac:dyDescent="0.25">
      <c r="A504" s="14"/>
      <c r="B504" s="12"/>
      <c r="C504" s="12">
        <v>637002</v>
      </c>
      <c r="D504" s="16" t="s">
        <v>178</v>
      </c>
      <c r="E504" s="12" t="s">
        <v>225</v>
      </c>
      <c r="F504" s="13">
        <v>5190</v>
      </c>
      <c r="G504" s="13"/>
      <c r="H504" s="13"/>
      <c r="I504" s="13">
        <f t="shared" si="105"/>
        <v>5190</v>
      </c>
    </row>
    <row r="505" spans="1:9" ht="25.15" customHeight="1" x14ac:dyDescent="0.25">
      <c r="A505" s="14"/>
      <c r="B505" s="12"/>
      <c r="C505" s="12">
        <v>637027</v>
      </c>
      <c r="D505" s="16">
        <v>41</v>
      </c>
      <c r="E505" s="16" t="s">
        <v>125</v>
      </c>
      <c r="F505" s="13">
        <v>750</v>
      </c>
      <c r="G505" s="13"/>
      <c r="H505" s="13"/>
      <c r="I505" s="13">
        <f t="shared" si="105"/>
        <v>750</v>
      </c>
    </row>
    <row r="506" spans="1:9" ht="15.75" x14ac:dyDescent="0.25">
      <c r="A506" s="14"/>
      <c r="B506" s="12"/>
      <c r="C506" s="12"/>
      <c r="D506" s="12"/>
      <c r="E506" s="59" t="s">
        <v>226</v>
      </c>
      <c r="F506" s="29">
        <f>F511+F510+F507</f>
        <v>1040</v>
      </c>
      <c r="G506" s="29">
        <f t="shared" ref="G506:I506" si="107">G511+G510+G507</f>
        <v>0</v>
      </c>
      <c r="H506" s="29">
        <f t="shared" si="107"/>
        <v>0</v>
      </c>
      <c r="I506" s="29">
        <f t="shared" si="107"/>
        <v>1040</v>
      </c>
    </row>
    <row r="507" spans="1:9" ht="15.75" x14ac:dyDescent="0.25">
      <c r="A507" s="14"/>
      <c r="B507" s="28">
        <v>632</v>
      </c>
      <c r="C507" s="28"/>
      <c r="D507" s="30">
        <v>41</v>
      </c>
      <c r="E507" s="28" t="s">
        <v>82</v>
      </c>
      <c r="F507" s="29">
        <f>F509+F508</f>
        <v>360</v>
      </c>
      <c r="G507" s="29">
        <f t="shared" ref="G507:I507" si="108">G509+G508</f>
        <v>0</v>
      </c>
      <c r="H507" s="29">
        <f t="shared" si="108"/>
        <v>0</v>
      </c>
      <c r="I507" s="29">
        <f t="shared" si="108"/>
        <v>360</v>
      </c>
    </row>
    <row r="508" spans="1:9" ht="15.75" x14ac:dyDescent="0.25">
      <c r="A508" s="14"/>
      <c r="B508" s="12"/>
      <c r="C508" s="12">
        <v>632001</v>
      </c>
      <c r="D508" s="12">
        <v>41</v>
      </c>
      <c r="E508" s="12" t="s">
        <v>81</v>
      </c>
      <c r="F508" s="13">
        <v>271</v>
      </c>
      <c r="G508" s="13"/>
      <c r="H508" s="13"/>
      <c r="I508" s="13">
        <f t="shared" ref="I508:I509" si="109">F508+G508-H508</f>
        <v>271</v>
      </c>
    </row>
    <row r="509" spans="1:9" ht="15.75" x14ac:dyDescent="0.25">
      <c r="A509" s="14"/>
      <c r="B509" s="12"/>
      <c r="C509" s="12">
        <v>632002</v>
      </c>
      <c r="D509" s="12">
        <v>41</v>
      </c>
      <c r="E509" s="12" t="s">
        <v>83</v>
      </c>
      <c r="F509" s="13">
        <v>89</v>
      </c>
      <c r="G509" s="13"/>
      <c r="H509" s="13"/>
      <c r="I509" s="13">
        <f t="shared" si="109"/>
        <v>89</v>
      </c>
    </row>
    <row r="510" spans="1:9" ht="15.75" x14ac:dyDescent="0.25">
      <c r="A510" s="14"/>
      <c r="B510" s="28">
        <v>635</v>
      </c>
      <c r="C510" s="28">
        <v>635004</v>
      </c>
      <c r="D510" s="28">
        <v>41</v>
      </c>
      <c r="E510" s="28" t="s">
        <v>193</v>
      </c>
      <c r="F510" s="29">
        <v>150</v>
      </c>
      <c r="G510" s="29"/>
      <c r="H510" s="29"/>
      <c r="I510" s="29">
        <v>150</v>
      </c>
    </row>
    <row r="511" spans="1:9" ht="15.75" x14ac:dyDescent="0.25">
      <c r="A511" s="14"/>
      <c r="B511" s="28">
        <v>637</v>
      </c>
      <c r="C511" s="28"/>
      <c r="D511" s="28">
        <v>41</v>
      </c>
      <c r="E511" s="28" t="s">
        <v>113</v>
      </c>
      <c r="F511" s="29">
        <f>F513+F512</f>
        <v>530</v>
      </c>
      <c r="G511" s="29">
        <f t="shared" ref="G511:I511" si="110">G513+G512</f>
        <v>0</v>
      </c>
      <c r="H511" s="29">
        <f t="shared" si="110"/>
        <v>0</v>
      </c>
      <c r="I511" s="29">
        <f t="shared" si="110"/>
        <v>530</v>
      </c>
    </row>
    <row r="512" spans="1:9" ht="15.75" x14ac:dyDescent="0.25">
      <c r="A512" s="14"/>
      <c r="B512" s="12"/>
      <c r="C512" s="12">
        <v>637003</v>
      </c>
      <c r="D512" s="12">
        <v>41</v>
      </c>
      <c r="E512" s="12" t="s">
        <v>114</v>
      </c>
      <c r="F512" s="13">
        <v>230</v>
      </c>
      <c r="G512" s="13"/>
      <c r="H512" s="13"/>
      <c r="I512" s="13">
        <f t="shared" ref="I512:I513" si="111">F512+G512-H512</f>
        <v>230</v>
      </c>
    </row>
    <row r="513" spans="1:9" ht="15.75" x14ac:dyDescent="0.25">
      <c r="A513" s="14"/>
      <c r="B513" s="12"/>
      <c r="C513" s="12">
        <v>637011</v>
      </c>
      <c r="D513" s="12">
        <v>41</v>
      </c>
      <c r="E513" s="12" t="s">
        <v>227</v>
      </c>
      <c r="F513" s="13">
        <v>300</v>
      </c>
      <c r="G513" s="13"/>
      <c r="H513" s="13"/>
      <c r="I513" s="13">
        <f t="shared" si="111"/>
        <v>300</v>
      </c>
    </row>
    <row r="514" spans="1:9" ht="15.75" x14ac:dyDescent="0.25">
      <c r="A514" s="14"/>
      <c r="B514" s="12"/>
      <c r="C514" s="12"/>
      <c r="D514" s="12"/>
      <c r="E514" s="59" t="s">
        <v>228</v>
      </c>
      <c r="F514" s="29">
        <f>F515</f>
        <v>4800</v>
      </c>
      <c r="G514" s="29">
        <f t="shared" ref="G514:I515" si="112">G515</f>
        <v>0</v>
      </c>
      <c r="H514" s="29">
        <f t="shared" si="112"/>
        <v>0</v>
      </c>
      <c r="I514" s="29">
        <f t="shared" si="112"/>
        <v>4800</v>
      </c>
    </row>
    <row r="515" spans="1:9" ht="15.75" x14ac:dyDescent="0.25">
      <c r="A515" s="14"/>
      <c r="B515" s="28">
        <v>635</v>
      </c>
      <c r="C515" s="28"/>
      <c r="D515" s="28">
        <v>41</v>
      </c>
      <c r="E515" s="28" t="s">
        <v>104</v>
      </c>
      <c r="F515" s="13">
        <f>F516</f>
        <v>4800</v>
      </c>
      <c r="G515" s="13">
        <f t="shared" si="112"/>
        <v>0</v>
      </c>
      <c r="H515" s="13">
        <f t="shared" si="112"/>
        <v>0</v>
      </c>
      <c r="I515" s="13">
        <f t="shared" si="112"/>
        <v>4800</v>
      </c>
    </row>
    <row r="516" spans="1:9" ht="15.75" x14ac:dyDescent="0.25">
      <c r="A516" s="14"/>
      <c r="B516" s="12"/>
      <c r="C516" s="12">
        <v>635006</v>
      </c>
      <c r="D516" s="12">
        <v>41</v>
      </c>
      <c r="E516" s="12" t="s">
        <v>109</v>
      </c>
      <c r="F516" s="13">
        <v>4800</v>
      </c>
      <c r="G516" s="13"/>
      <c r="H516" s="13"/>
      <c r="I516" s="13">
        <f t="shared" ref="I516" si="113">F516+G516-H516</f>
        <v>4800</v>
      </c>
    </row>
    <row r="517" spans="1:9" ht="15.75" x14ac:dyDescent="0.25">
      <c r="A517" s="14"/>
      <c r="B517" s="12"/>
      <c r="C517" s="12"/>
      <c r="D517" s="12"/>
      <c r="E517" s="12"/>
      <c r="F517" s="13"/>
      <c r="G517" s="13"/>
      <c r="H517" s="13"/>
      <c r="I517" s="13"/>
    </row>
    <row r="518" spans="1:9" ht="15.75" x14ac:dyDescent="0.25">
      <c r="A518" s="32" t="s">
        <v>229</v>
      </c>
      <c r="B518" s="24"/>
      <c r="C518" s="24"/>
      <c r="D518" s="25">
        <v>41</v>
      </c>
      <c r="E518" s="25" t="s">
        <v>230</v>
      </c>
      <c r="F518" s="26">
        <f>F531+F519+F528</f>
        <v>30730</v>
      </c>
      <c r="G518" s="26">
        <f>G531+G519</f>
        <v>0</v>
      </c>
      <c r="H518" s="26">
        <f>H531+H519</f>
        <v>0</v>
      </c>
      <c r="I518" s="26">
        <f>I531+I519+F528</f>
        <v>30730</v>
      </c>
    </row>
    <row r="519" spans="1:9" ht="15.75" x14ac:dyDescent="0.25">
      <c r="A519" s="14"/>
      <c r="B519" s="28">
        <v>620</v>
      </c>
      <c r="C519" s="28"/>
      <c r="D519" s="30">
        <v>41</v>
      </c>
      <c r="E519" s="28" t="s">
        <v>68</v>
      </c>
      <c r="F519" s="13">
        <f>SUM(F520:F527)</f>
        <v>463</v>
      </c>
      <c r="G519" s="13">
        <f t="shared" ref="G519:I519" si="114">SUM(G520:G527)</f>
        <v>0</v>
      </c>
      <c r="H519" s="13">
        <f t="shared" si="114"/>
        <v>0</v>
      </c>
      <c r="I519" s="13">
        <f t="shared" si="114"/>
        <v>463</v>
      </c>
    </row>
    <row r="520" spans="1:9" ht="15.75" x14ac:dyDescent="0.25">
      <c r="A520" s="14"/>
      <c r="B520" s="12">
        <v>621</v>
      </c>
      <c r="C520" s="12"/>
      <c r="D520" s="16">
        <v>41</v>
      </c>
      <c r="E520" s="12" t="s">
        <v>69</v>
      </c>
      <c r="F520" s="13">
        <v>2</v>
      </c>
      <c r="G520" s="13"/>
      <c r="H520" s="13"/>
      <c r="I520" s="13">
        <f t="shared" ref="I520:I535" si="115">F520+G520-H520</f>
        <v>2</v>
      </c>
    </row>
    <row r="521" spans="1:9" ht="15.75" x14ac:dyDescent="0.25">
      <c r="A521" s="14"/>
      <c r="B521" s="12">
        <v>623</v>
      </c>
      <c r="C521" s="12"/>
      <c r="D521" s="16">
        <v>41</v>
      </c>
      <c r="E521" s="12" t="s">
        <v>70</v>
      </c>
      <c r="F521" s="13">
        <v>61</v>
      </c>
      <c r="G521" s="13"/>
      <c r="H521" s="13"/>
      <c r="I521" s="13">
        <f t="shared" si="115"/>
        <v>61</v>
      </c>
    </row>
    <row r="522" spans="1:9" ht="15.75" x14ac:dyDescent="0.25">
      <c r="A522" s="14"/>
      <c r="B522" s="12">
        <v>625</v>
      </c>
      <c r="C522" s="12">
        <v>625001</v>
      </c>
      <c r="D522" s="16">
        <v>41</v>
      </c>
      <c r="E522" s="12" t="s">
        <v>71</v>
      </c>
      <c r="F522" s="13">
        <v>23</v>
      </c>
      <c r="G522" s="13"/>
      <c r="H522" s="13"/>
      <c r="I522" s="13">
        <f t="shared" si="115"/>
        <v>23</v>
      </c>
    </row>
    <row r="523" spans="1:9" ht="15.75" x14ac:dyDescent="0.25">
      <c r="A523" s="14"/>
      <c r="B523" s="12"/>
      <c r="C523" s="12">
        <v>625002</v>
      </c>
      <c r="D523" s="16">
        <v>41</v>
      </c>
      <c r="E523" s="12" t="s">
        <v>72</v>
      </c>
      <c r="F523" s="13">
        <v>224</v>
      </c>
      <c r="G523" s="13"/>
      <c r="H523" s="13"/>
      <c r="I523" s="13">
        <f t="shared" si="115"/>
        <v>224</v>
      </c>
    </row>
    <row r="524" spans="1:9" ht="15.75" x14ac:dyDescent="0.25">
      <c r="A524" s="14"/>
      <c r="B524" s="12"/>
      <c r="C524" s="12">
        <v>625003</v>
      </c>
      <c r="D524" s="16">
        <v>41</v>
      </c>
      <c r="E524" s="12" t="s">
        <v>73</v>
      </c>
      <c r="F524" s="13">
        <v>13</v>
      </c>
      <c r="G524" s="13"/>
      <c r="H524" s="13"/>
      <c r="I524" s="13">
        <f t="shared" si="115"/>
        <v>13</v>
      </c>
    </row>
    <row r="525" spans="1:9" ht="15.75" x14ac:dyDescent="0.25">
      <c r="A525" s="14"/>
      <c r="B525" s="12"/>
      <c r="C525" s="12">
        <v>625004</v>
      </c>
      <c r="D525" s="16">
        <v>41</v>
      </c>
      <c r="E525" s="12" t="s">
        <v>74</v>
      </c>
      <c r="F525" s="13">
        <v>48</v>
      </c>
      <c r="G525" s="13"/>
      <c r="H525" s="13"/>
      <c r="I525" s="13">
        <f t="shared" si="115"/>
        <v>48</v>
      </c>
    </row>
    <row r="526" spans="1:9" ht="15.75" x14ac:dyDescent="0.25">
      <c r="A526" s="14"/>
      <c r="B526" s="12"/>
      <c r="C526" s="12">
        <v>625005</v>
      </c>
      <c r="D526" s="16">
        <v>41</v>
      </c>
      <c r="E526" s="12" t="s">
        <v>75</v>
      </c>
      <c r="F526" s="13">
        <v>16</v>
      </c>
      <c r="G526" s="13"/>
      <c r="H526" s="13"/>
      <c r="I526" s="13">
        <f t="shared" si="115"/>
        <v>16</v>
      </c>
    </row>
    <row r="527" spans="1:9" ht="15.75" x14ac:dyDescent="0.25">
      <c r="A527" s="14"/>
      <c r="B527" s="12"/>
      <c r="C527" s="12">
        <v>625007</v>
      </c>
      <c r="D527" s="16">
        <v>41</v>
      </c>
      <c r="E527" s="12" t="s">
        <v>76</v>
      </c>
      <c r="F527" s="13">
        <v>76</v>
      </c>
      <c r="G527" s="13"/>
      <c r="H527" s="13"/>
      <c r="I527" s="13">
        <f t="shared" si="115"/>
        <v>76</v>
      </c>
    </row>
    <row r="528" spans="1:9" ht="15.75" x14ac:dyDescent="0.25">
      <c r="A528" s="14"/>
      <c r="B528" s="28">
        <v>630</v>
      </c>
      <c r="C528" s="12"/>
      <c r="D528" s="30">
        <v>41</v>
      </c>
      <c r="E528" s="28" t="s">
        <v>211</v>
      </c>
      <c r="F528" s="13">
        <f>F530+F529</f>
        <v>1774</v>
      </c>
      <c r="G528" s="13">
        <f t="shared" ref="G528:H528" si="116">G530+G529</f>
        <v>0</v>
      </c>
      <c r="H528" s="13">
        <f t="shared" si="116"/>
        <v>0</v>
      </c>
      <c r="I528" s="13">
        <f t="shared" si="115"/>
        <v>1774</v>
      </c>
    </row>
    <row r="529" spans="1:16" ht="15.75" x14ac:dyDescent="0.25">
      <c r="A529" s="14"/>
      <c r="B529" s="28"/>
      <c r="C529" s="12">
        <v>633004</v>
      </c>
      <c r="D529" s="16">
        <v>41</v>
      </c>
      <c r="E529" s="12" t="s">
        <v>231</v>
      </c>
      <c r="F529" s="13">
        <v>1387</v>
      </c>
      <c r="G529" s="13"/>
      <c r="H529" s="13"/>
      <c r="I529" s="13">
        <f t="shared" si="115"/>
        <v>1387</v>
      </c>
    </row>
    <row r="530" spans="1:16" ht="15.75" x14ac:dyDescent="0.25">
      <c r="A530" s="14"/>
      <c r="B530" s="28"/>
      <c r="C530" s="12">
        <v>633006</v>
      </c>
      <c r="D530" s="16">
        <v>41</v>
      </c>
      <c r="E530" s="12" t="s">
        <v>91</v>
      </c>
      <c r="F530" s="13">
        <v>387</v>
      </c>
      <c r="G530" s="13"/>
      <c r="H530" s="13"/>
      <c r="I530" s="13">
        <f t="shared" si="115"/>
        <v>387</v>
      </c>
    </row>
    <row r="531" spans="1:16" ht="15.75" x14ac:dyDescent="0.25">
      <c r="A531" s="14"/>
      <c r="B531" s="28">
        <v>637</v>
      </c>
      <c r="C531" s="12"/>
      <c r="D531" s="30">
        <v>41</v>
      </c>
      <c r="E531" s="28" t="s">
        <v>113</v>
      </c>
      <c r="F531" s="13">
        <f>SUM(F532:F535)</f>
        <v>28493</v>
      </c>
      <c r="G531" s="13">
        <f t="shared" ref="G531:H531" si="117">SUM(G532:G535)</f>
        <v>0</v>
      </c>
      <c r="H531" s="13">
        <f t="shared" si="117"/>
        <v>0</v>
      </c>
      <c r="I531" s="13">
        <f>F531+G531-H531</f>
        <v>28493</v>
      </c>
    </row>
    <row r="532" spans="1:16" ht="15.75" x14ac:dyDescent="0.25">
      <c r="A532" s="14"/>
      <c r="B532" s="12"/>
      <c r="C532" s="12">
        <v>637002</v>
      </c>
      <c r="D532" s="16">
        <v>41</v>
      </c>
      <c r="E532" s="12" t="s">
        <v>225</v>
      </c>
      <c r="F532" s="13">
        <v>24393</v>
      </c>
      <c r="G532" s="13"/>
      <c r="H532" s="13"/>
      <c r="I532" s="13">
        <f t="shared" si="115"/>
        <v>24393</v>
      </c>
    </row>
    <row r="533" spans="1:16" ht="15.75" x14ac:dyDescent="0.25">
      <c r="A533" s="14"/>
      <c r="B533" s="12"/>
      <c r="C533" s="12">
        <v>637002</v>
      </c>
      <c r="D533" s="16" t="s">
        <v>40</v>
      </c>
      <c r="E533" s="12" t="s">
        <v>232</v>
      </c>
      <c r="F533" s="13">
        <v>500</v>
      </c>
      <c r="G533" s="13"/>
      <c r="H533" s="13"/>
      <c r="I533" s="13">
        <f t="shared" si="115"/>
        <v>500</v>
      </c>
    </row>
    <row r="534" spans="1:16" ht="15.75" x14ac:dyDescent="0.25">
      <c r="A534" s="14"/>
      <c r="B534" s="12"/>
      <c r="C534" s="12">
        <v>637002</v>
      </c>
      <c r="D534" s="16" t="s">
        <v>55</v>
      </c>
      <c r="E534" s="12" t="s">
        <v>233</v>
      </c>
      <c r="F534" s="13">
        <v>2000</v>
      </c>
      <c r="G534" s="13"/>
      <c r="H534" s="13"/>
      <c r="I534" s="13">
        <f t="shared" si="115"/>
        <v>2000</v>
      </c>
    </row>
    <row r="535" spans="1:16" ht="20.45" customHeight="1" x14ac:dyDescent="0.25">
      <c r="A535" s="14"/>
      <c r="B535" s="12"/>
      <c r="C535" s="12">
        <v>637027</v>
      </c>
      <c r="D535" s="16">
        <v>41</v>
      </c>
      <c r="E535" s="16" t="s">
        <v>125</v>
      </c>
      <c r="F535" s="13">
        <v>1600</v>
      </c>
      <c r="G535" s="13"/>
      <c r="H535" s="13"/>
      <c r="I535" s="13">
        <f t="shared" si="115"/>
        <v>1600</v>
      </c>
    </row>
    <row r="536" spans="1:16" ht="15.75" x14ac:dyDescent="0.25">
      <c r="A536" s="14"/>
      <c r="B536" s="14"/>
      <c r="C536" s="14"/>
      <c r="D536" s="14"/>
      <c r="E536" s="12"/>
      <c r="F536" s="13"/>
      <c r="G536" s="13"/>
      <c r="H536" s="13"/>
      <c r="I536" s="13"/>
    </row>
    <row r="537" spans="1:16" ht="34.9" customHeight="1" x14ac:dyDescent="0.25">
      <c r="A537" s="32" t="s">
        <v>234</v>
      </c>
      <c r="B537" s="24"/>
      <c r="C537" s="24"/>
      <c r="D537" s="25">
        <v>41</v>
      </c>
      <c r="E537" s="37" t="s">
        <v>235</v>
      </c>
      <c r="F537" s="26">
        <f>F561+F550+F542+F538</f>
        <v>11005</v>
      </c>
      <c r="G537" s="26">
        <f>G561+G550+G542+G538</f>
        <v>0</v>
      </c>
      <c r="H537" s="26">
        <f>H561+H550+H542+H538</f>
        <v>0</v>
      </c>
      <c r="I537" s="26">
        <f>I561+I550+I542+I538</f>
        <v>11005</v>
      </c>
    </row>
    <row r="538" spans="1:16" ht="15.75" x14ac:dyDescent="0.25">
      <c r="A538" s="14"/>
      <c r="B538" s="28">
        <v>610</v>
      </c>
      <c r="C538" s="28"/>
      <c r="D538" s="28">
        <v>41</v>
      </c>
      <c r="E538" s="28" t="s">
        <v>63</v>
      </c>
      <c r="F538" s="29">
        <f>SUM(F539:F541)</f>
        <v>4372</v>
      </c>
      <c r="G538" s="29">
        <f t="shared" ref="G538:I538" si="118">SUM(G539:G541)</f>
        <v>0</v>
      </c>
      <c r="H538" s="29">
        <f t="shared" si="118"/>
        <v>0</v>
      </c>
      <c r="I538" s="29">
        <f t="shared" si="118"/>
        <v>4372</v>
      </c>
    </row>
    <row r="539" spans="1:16" ht="15.75" x14ac:dyDescent="0.25">
      <c r="A539" s="14"/>
      <c r="B539" s="12">
        <v>611</v>
      </c>
      <c r="C539" s="12"/>
      <c r="D539" s="12">
        <v>41</v>
      </c>
      <c r="E539" s="12" t="s">
        <v>64</v>
      </c>
      <c r="F539" s="13">
        <v>3364</v>
      </c>
      <c r="G539" s="13"/>
      <c r="H539" s="13"/>
      <c r="I539" s="13">
        <f t="shared" ref="I539:I549" si="119">F539+G539-H539</f>
        <v>3364</v>
      </c>
    </row>
    <row r="540" spans="1:16" ht="15.75" x14ac:dyDescent="0.25">
      <c r="A540" s="14"/>
      <c r="B540" s="12">
        <v>612</v>
      </c>
      <c r="C540" s="12">
        <v>612001</v>
      </c>
      <c r="D540" s="12">
        <v>41</v>
      </c>
      <c r="E540" s="12" t="s">
        <v>65</v>
      </c>
      <c r="F540" s="13">
        <v>508</v>
      </c>
      <c r="G540" s="13"/>
      <c r="H540" s="13"/>
      <c r="I540" s="13">
        <f t="shared" si="119"/>
        <v>508</v>
      </c>
    </row>
    <row r="541" spans="1:16" ht="15.75" x14ac:dyDescent="0.25">
      <c r="A541" s="14"/>
      <c r="B541" s="12">
        <v>614</v>
      </c>
      <c r="C541" s="12"/>
      <c r="D541" s="12">
        <v>41</v>
      </c>
      <c r="E541" s="12" t="s">
        <v>67</v>
      </c>
      <c r="F541" s="13">
        <v>500</v>
      </c>
      <c r="G541" s="13">
        <v>0</v>
      </c>
      <c r="H541" s="13"/>
      <c r="I541" s="13">
        <f t="shared" si="119"/>
        <v>500</v>
      </c>
    </row>
    <row r="542" spans="1:16" ht="15.75" x14ac:dyDescent="0.25">
      <c r="A542" s="14"/>
      <c r="B542" s="28">
        <v>620</v>
      </c>
      <c r="C542" s="28"/>
      <c r="D542" s="28">
        <v>41</v>
      </c>
      <c r="E542" s="28" t="s">
        <v>68</v>
      </c>
      <c r="F542" s="29">
        <f>SUM(F543:F549)</f>
        <v>1300</v>
      </c>
      <c r="G542" s="29">
        <f t="shared" ref="G542:I542" si="120">SUM(G543:G549)</f>
        <v>0</v>
      </c>
      <c r="H542" s="29">
        <f t="shared" si="120"/>
        <v>0</v>
      </c>
      <c r="I542" s="29">
        <f t="shared" si="120"/>
        <v>1300</v>
      </c>
      <c r="P542" s="2"/>
    </row>
    <row r="543" spans="1:16" ht="15.75" x14ac:dyDescent="0.25">
      <c r="A543" s="14"/>
      <c r="B543" s="12">
        <v>623</v>
      </c>
      <c r="C543" s="12"/>
      <c r="D543" s="12">
        <v>41</v>
      </c>
      <c r="E543" s="12" t="s">
        <v>70</v>
      </c>
      <c r="F543" s="13">
        <v>440</v>
      </c>
      <c r="G543" s="13"/>
      <c r="H543" s="13"/>
      <c r="I543" s="13">
        <f t="shared" si="119"/>
        <v>440</v>
      </c>
    </row>
    <row r="544" spans="1:16" ht="15.75" x14ac:dyDescent="0.25">
      <c r="A544" s="14"/>
      <c r="B544" s="12">
        <v>625</v>
      </c>
      <c r="C544" s="12">
        <v>625001</v>
      </c>
      <c r="D544" s="12">
        <v>41</v>
      </c>
      <c r="E544" s="12" t="s">
        <v>71</v>
      </c>
      <c r="F544" s="13">
        <v>47</v>
      </c>
      <c r="G544" s="13"/>
      <c r="H544" s="13"/>
      <c r="I544" s="13">
        <f t="shared" si="119"/>
        <v>47</v>
      </c>
    </row>
    <row r="545" spans="1:9" ht="15.75" x14ac:dyDescent="0.25">
      <c r="A545" s="14"/>
      <c r="B545" s="12">
        <v>625</v>
      </c>
      <c r="C545" s="12">
        <v>625002</v>
      </c>
      <c r="D545" s="12">
        <v>41</v>
      </c>
      <c r="E545" s="12" t="s">
        <v>72</v>
      </c>
      <c r="F545" s="13">
        <v>480</v>
      </c>
      <c r="G545" s="13"/>
      <c r="H545" s="13"/>
      <c r="I545" s="13">
        <f t="shared" si="119"/>
        <v>480</v>
      </c>
    </row>
    <row r="546" spans="1:9" ht="15.75" x14ac:dyDescent="0.25">
      <c r="A546" s="14"/>
      <c r="B546" s="12">
        <v>625</v>
      </c>
      <c r="C546" s="12">
        <v>625003</v>
      </c>
      <c r="D546" s="12">
        <v>41</v>
      </c>
      <c r="E546" s="12" t="s">
        <v>73</v>
      </c>
      <c r="F546" s="13">
        <v>33</v>
      </c>
      <c r="G546" s="13"/>
      <c r="H546" s="13"/>
      <c r="I546" s="13">
        <f t="shared" si="119"/>
        <v>33</v>
      </c>
    </row>
    <row r="547" spans="1:9" ht="15.75" x14ac:dyDescent="0.25">
      <c r="A547" s="14"/>
      <c r="B547" s="12">
        <v>625</v>
      </c>
      <c r="C547" s="12">
        <v>625004</v>
      </c>
      <c r="D547" s="12">
        <v>41</v>
      </c>
      <c r="E547" s="12" t="s">
        <v>74</v>
      </c>
      <c r="F547" s="13">
        <v>103</v>
      </c>
      <c r="G547" s="13"/>
      <c r="H547" s="13"/>
      <c r="I547" s="13">
        <f t="shared" si="119"/>
        <v>103</v>
      </c>
    </row>
    <row r="548" spans="1:9" ht="15.75" x14ac:dyDescent="0.25">
      <c r="A548" s="14"/>
      <c r="B548" s="12">
        <v>625</v>
      </c>
      <c r="C548" s="12">
        <v>625005</v>
      </c>
      <c r="D548" s="12">
        <v>41</v>
      </c>
      <c r="E548" s="12" t="s">
        <v>75</v>
      </c>
      <c r="F548" s="13">
        <v>34</v>
      </c>
      <c r="G548" s="13"/>
      <c r="H548" s="13"/>
      <c r="I548" s="13">
        <f t="shared" si="119"/>
        <v>34</v>
      </c>
    </row>
    <row r="549" spans="1:9" ht="15.75" x14ac:dyDescent="0.25">
      <c r="A549" s="14"/>
      <c r="B549" s="12">
        <v>625</v>
      </c>
      <c r="C549" s="12">
        <v>625007</v>
      </c>
      <c r="D549" s="12">
        <v>41</v>
      </c>
      <c r="E549" s="12" t="s">
        <v>76</v>
      </c>
      <c r="F549" s="13">
        <v>163</v>
      </c>
      <c r="G549" s="13"/>
      <c r="H549" s="13"/>
      <c r="I549" s="13">
        <f t="shared" si="119"/>
        <v>163</v>
      </c>
    </row>
    <row r="550" spans="1:9" ht="19.149999999999999" customHeight="1" x14ac:dyDescent="0.25">
      <c r="A550" s="14"/>
      <c r="B550" s="28">
        <v>630</v>
      </c>
      <c r="C550" s="28"/>
      <c r="D550" s="28"/>
      <c r="E550" s="30" t="s">
        <v>78</v>
      </c>
      <c r="F550" s="29">
        <f>F559+F554+F551+F557</f>
        <v>5300</v>
      </c>
      <c r="G550" s="29">
        <f>G559+G554+G551+G557</f>
        <v>0</v>
      </c>
      <c r="H550" s="29">
        <f>H559+H554+H551+H557</f>
        <v>0</v>
      </c>
      <c r="I550" s="29">
        <f>I559+I554+I551+I557</f>
        <v>5300</v>
      </c>
    </row>
    <row r="551" spans="1:9" ht="15.75" x14ac:dyDescent="0.25">
      <c r="A551" s="14"/>
      <c r="B551" s="28">
        <v>632</v>
      </c>
      <c r="C551" s="28"/>
      <c r="D551" s="28">
        <v>41</v>
      </c>
      <c r="E551" s="28" t="s">
        <v>81</v>
      </c>
      <c r="F551" s="29">
        <f>F553+F552</f>
        <v>4800</v>
      </c>
      <c r="G551" s="13">
        <f t="shared" ref="G551:I551" si="121">G553+G552</f>
        <v>0</v>
      </c>
      <c r="H551" s="13">
        <f t="shared" si="121"/>
        <v>0</v>
      </c>
      <c r="I551" s="29">
        <f t="shared" si="121"/>
        <v>4800</v>
      </c>
    </row>
    <row r="552" spans="1:9" ht="15.75" x14ac:dyDescent="0.25">
      <c r="A552" s="14"/>
      <c r="B552" s="12">
        <v>632</v>
      </c>
      <c r="C552" s="12">
        <v>632001</v>
      </c>
      <c r="D552" s="12">
        <v>41</v>
      </c>
      <c r="E552" s="12" t="s">
        <v>82</v>
      </c>
      <c r="F552" s="13">
        <v>4500</v>
      </c>
      <c r="G552" s="13"/>
      <c r="H552" s="13"/>
      <c r="I552" s="13">
        <f t="shared" ref="I552:I562" si="122">F552+G552-H552</f>
        <v>4500</v>
      </c>
    </row>
    <row r="553" spans="1:9" ht="15.75" x14ac:dyDescent="0.25">
      <c r="A553" s="14"/>
      <c r="B553" s="12">
        <v>632</v>
      </c>
      <c r="C553" s="12">
        <v>632002</v>
      </c>
      <c r="D553" s="12">
        <v>41</v>
      </c>
      <c r="E553" s="12" t="s">
        <v>83</v>
      </c>
      <c r="F553" s="13">
        <v>300</v>
      </c>
      <c r="G553" s="13"/>
      <c r="H553" s="13"/>
      <c r="I553" s="13">
        <f t="shared" si="122"/>
        <v>300</v>
      </c>
    </row>
    <row r="554" spans="1:9" ht="15.75" x14ac:dyDescent="0.25">
      <c r="A554" s="14"/>
      <c r="B554" s="28">
        <v>633</v>
      </c>
      <c r="C554" s="28"/>
      <c r="D554" s="28">
        <v>41</v>
      </c>
      <c r="E554" s="28" t="s">
        <v>87</v>
      </c>
      <c r="F554" s="29">
        <f>F556+F555</f>
        <v>100</v>
      </c>
      <c r="G554" s="13">
        <f t="shared" ref="G554:I554" si="123">G556+G555</f>
        <v>0</v>
      </c>
      <c r="H554" s="13">
        <f t="shared" si="123"/>
        <v>0</v>
      </c>
      <c r="I554" s="29">
        <f t="shared" si="123"/>
        <v>100</v>
      </c>
    </row>
    <row r="555" spans="1:9" ht="15.75" x14ac:dyDescent="0.25">
      <c r="A555" s="14"/>
      <c r="B555" s="12"/>
      <c r="C555" s="12">
        <v>633004</v>
      </c>
      <c r="D555" s="12">
        <v>41</v>
      </c>
      <c r="E555" s="12" t="s">
        <v>90</v>
      </c>
      <c r="F555" s="13"/>
      <c r="G555" s="13"/>
      <c r="H555" s="13"/>
      <c r="I555" s="13">
        <f t="shared" si="122"/>
        <v>0</v>
      </c>
    </row>
    <row r="556" spans="1:9" ht="15.75" x14ac:dyDescent="0.25">
      <c r="A556" s="14"/>
      <c r="B556" s="12"/>
      <c r="C556" s="12">
        <v>633006</v>
      </c>
      <c r="D556" s="12">
        <v>41</v>
      </c>
      <c r="E556" s="12" t="s">
        <v>91</v>
      </c>
      <c r="F556" s="13">
        <v>100</v>
      </c>
      <c r="G556" s="13"/>
      <c r="H556" s="13"/>
      <c r="I556" s="13">
        <f t="shared" si="122"/>
        <v>100</v>
      </c>
    </row>
    <row r="557" spans="1:9" ht="15.75" x14ac:dyDescent="0.25">
      <c r="A557" s="14"/>
      <c r="B557" s="28">
        <v>635</v>
      </c>
      <c r="C557" s="28"/>
      <c r="D557" s="28">
        <v>41</v>
      </c>
      <c r="E557" s="28" t="s">
        <v>104</v>
      </c>
      <c r="F557" s="13">
        <f>F558</f>
        <v>0</v>
      </c>
      <c r="G557" s="13">
        <f t="shared" ref="G557:H557" si="124">G558</f>
        <v>0</v>
      </c>
      <c r="H557" s="13">
        <f t="shared" si="124"/>
        <v>0</v>
      </c>
      <c r="I557" s="13">
        <f t="shared" si="122"/>
        <v>0</v>
      </c>
    </row>
    <row r="558" spans="1:9" ht="15.75" x14ac:dyDescent="0.25">
      <c r="A558" s="14"/>
      <c r="B558" s="12"/>
      <c r="C558" s="12">
        <v>635006</v>
      </c>
      <c r="D558" s="12">
        <v>41</v>
      </c>
      <c r="E558" s="12" t="s">
        <v>236</v>
      </c>
      <c r="F558" s="13">
        <v>0</v>
      </c>
      <c r="G558" s="13">
        <v>0</v>
      </c>
      <c r="H558" s="13">
        <v>0</v>
      </c>
      <c r="I558" s="13">
        <f t="shared" si="122"/>
        <v>0</v>
      </c>
    </row>
    <row r="559" spans="1:9" ht="15.75" x14ac:dyDescent="0.25">
      <c r="A559" s="14"/>
      <c r="B559" s="28">
        <v>637</v>
      </c>
      <c r="C559" s="28"/>
      <c r="D559" s="28">
        <v>41</v>
      </c>
      <c r="E559" s="28" t="s">
        <v>113</v>
      </c>
      <c r="F559" s="29">
        <f>F560</f>
        <v>400</v>
      </c>
      <c r="G559" s="13">
        <f t="shared" ref="G559:I559" si="125">G560</f>
        <v>0</v>
      </c>
      <c r="H559" s="13">
        <f t="shared" si="125"/>
        <v>0</v>
      </c>
      <c r="I559" s="29">
        <f t="shared" si="125"/>
        <v>400</v>
      </c>
    </row>
    <row r="560" spans="1:9" ht="15.75" x14ac:dyDescent="0.25">
      <c r="A560" s="14"/>
      <c r="B560" s="14"/>
      <c r="C560" s="12">
        <v>637004</v>
      </c>
      <c r="D560" s="12">
        <v>41</v>
      </c>
      <c r="E560" s="12" t="s">
        <v>115</v>
      </c>
      <c r="F560" s="13">
        <v>400</v>
      </c>
      <c r="G560" s="13"/>
      <c r="H560" s="13"/>
      <c r="I560" s="13">
        <f t="shared" si="122"/>
        <v>400</v>
      </c>
    </row>
    <row r="561" spans="1:9" ht="36" customHeight="1" x14ac:dyDescent="0.25">
      <c r="A561" s="14"/>
      <c r="B561" s="28">
        <v>642</v>
      </c>
      <c r="C561" s="28"/>
      <c r="D561" s="30">
        <v>41</v>
      </c>
      <c r="E561" s="30" t="s">
        <v>129</v>
      </c>
      <c r="F561" s="29">
        <f>F562</f>
        <v>33</v>
      </c>
      <c r="G561" s="29">
        <f t="shared" ref="G561:I561" si="126">G562</f>
        <v>0</v>
      </c>
      <c r="H561" s="29">
        <f t="shared" si="126"/>
        <v>0</v>
      </c>
      <c r="I561" s="29">
        <f t="shared" si="126"/>
        <v>33</v>
      </c>
    </row>
    <row r="562" spans="1:9" ht="15.75" x14ac:dyDescent="0.25">
      <c r="A562" s="14"/>
      <c r="B562" s="12"/>
      <c r="C562" s="12">
        <v>642015</v>
      </c>
      <c r="D562" s="16">
        <v>41</v>
      </c>
      <c r="E562" s="12" t="s">
        <v>132</v>
      </c>
      <c r="F562" s="13">
        <v>33</v>
      </c>
      <c r="G562" s="13"/>
      <c r="H562" s="13"/>
      <c r="I562" s="13">
        <f t="shared" si="122"/>
        <v>33</v>
      </c>
    </row>
    <row r="563" spans="1:9" ht="15.75" x14ac:dyDescent="0.25">
      <c r="A563" s="32" t="s">
        <v>237</v>
      </c>
      <c r="B563" s="24"/>
      <c r="C563" s="24"/>
      <c r="D563" s="25">
        <v>41</v>
      </c>
      <c r="E563" s="25" t="s">
        <v>238</v>
      </c>
      <c r="F563" s="26">
        <f>F572+F564</f>
        <v>7130</v>
      </c>
      <c r="G563" s="26">
        <f t="shared" ref="G563:I563" si="127">G572+G564</f>
        <v>0</v>
      </c>
      <c r="H563" s="26">
        <f t="shared" si="127"/>
        <v>0</v>
      </c>
      <c r="I563" s="26">
        <f t="shared" si="127"/>
        <v>7130</v>
      </c>
    </row>
    <row r="564" spans="1:9" ht="15.75" x14ac:dyDescent="0.25">
      <c r="A564" s="14"/>
      <c r="B564" s="28">
        <v>620</v>
      </c>
      <c r="C564" s="28"/>
      <c r="D564" s="28">
        <v>41</v>
      </c>
      <c r="E564" s="28" t="s">
        <v>68</v>
      </c>
      <c r="F564" s="13">
        <f>SUM(F565:F571)</f>
        <v>265</v>
      </c>
      <c r="G564" s="13">
        <f t="shared" ref="G564:I564" si="128">SUM(G565:G571)</f>
        <v>0</v>
      </c>
      <c r="H564" s="13">
        <f t="shared" si="128"/>
        <v>0</v>
      </c>
      <c r="I564" s="13">
        <f t="shared" si="128"/>
        <v>265</v>
      </c>
    </row>
    <row r="565" spans="1:9" ht="15.75" x14ac:dyDescent="0.25">
      <c r="A565" s="14"/>
      <c r="B565" s="12">
        <v>621</v>
      </c>
      <c r="C565" s="12"/>
      <c r="D565" s="12">
        <v>41</v>
      </c>
      <c r="E565" s="12" t="s">
        <v>69</v>
      </c>
      <c r="F565" s="13">
        <v>76</v>
      </c>
      <c r="G565" s="13"/>
      <c r="H565" s="13"/>
      <c r="I565" s="13">
        <f t="shared" ref="I565:I574" si="129">F565+G565-H565</f>
        <v>76</v>
      </c>
    </row>
    <row r="566" spans="1:9" ht="15.75" x14ac:dyDescent="0.25">
      <c r="A566" s="14"/>
      <c r="B566" s="12">
        <v>625</v>
      </c>
      <c r="C566" s="12">
        <v>625001</v>
      </c>
      <c r="D566" s="12">
        <v>41</v>
      </c>
      <c r="E566" s="12" t="s">
        <v>71</v>
      </c>
      <c r="F566" s="13">
        <v>10</v>
      </c>
      <c r="G566" s="13"/>
      <c r="H566" s="13"/>
      <c r="I566" s="13">
        <f t="shared" si="129"/>
        <v>10</v>
      </c>
    </row>
    <row r="567" spans="1:9" ht="15.75" x14ac:dyDescent="0.25">
      <c r="A567" s="14"/>
      <c r="B567" s="12">
        <v>625</v>
      </c>
      <c r="C567" s="12">
        <v>625002</v>
      </c>
      <c r="D567" s="12">
        <v>41</v>
      </c>
      <c r="E567" s="12" t="s">
        <v>72</v>
      </c>
      <c r="F567" s="13">
        <v>106</v>
      </c>
      <c r="G567" s="13"/>
      <c r="H567" s="13"/>
      <c r="I567" s="13">
        <f t="shared" si="129"/>
        <v>106</v>
      </c>
    </row>
    <row r="568" spans="1:9" ht="15.75" x14ac:dyDescent="0.25">
      <c r="A568" s="14"/>
      <c r="B568" s="12">
        <v>625</v>
      </c>
      <c r="C568" s="12">
        <v>625003</v>
      </c>
      <c r="D568" s="12">
        <v>41</v>
      </c>
      <c r="E568" s="12" t="s">
        <v>73</v>
      </c>
      <c r="F568" s="13">
        <v>6</v>
      </c>
      <c r="G568" s="13"/>
      <c r="H568" s="13"/>
      <c r="I568" s="13">
        <f t="shared" si="129"/>
        <v>6</v>
      </c>
    </row>
    <row r="569" spans="1:9" ht="15.75" x14ac:dyDescent="0.25">
      <c r="A569" s="14"/>
      <c r="B569" s="12">
        <v>625</v>
      </c>
      <c r="C569" s="12">
        <v>625004</v>
      </c>
      <c r="D569" s="12">
        <v>41</v>
      </c>
      <c r="E569" s="12" t="s">
        <v>74</v>
      </c>
      <c r="F569" s="13">
        <v>23</v>
      </c>
      <c r="G569" s="13"/>
      <c r="H569" s="13"/>
      <c r="I569" s="13">
        <f t="shared" si="129"/>
        <v>23</v>
      </c>
    </row>
    <row r="570" spans="1:9" ht="15.75" x14ac:dyDescent="0.25">
      <c r="A570" s="14"/>
      <c r="B570" s="12">
        <v>625</v>
      </c>
      <c r="C570" s="12">
        <v>625005</v>
      </c>
      <c r="D570" s="12">
        <v>41</v>
      </c>
      <c r="E570" s="12" t="s">
        <v>75</v>
      </c>
      <c r="F570" s="13">
        <v>8</v>
      </c>
      <c r="G570" s="13"/>
      <c r="H570" s="13"/>
      <c r="I570" s="13">
        <f t="shared" si="129"/>
        <v>8</v>
      </c>
    </row>
    <row r="571" spans="1:9" ht="15.75" x14ac:dyDescent="0.25">
      <c r="A571" s="14"/>
      <c r="B571" s="12">
        <v>625</v>
      </c>
      <c r="C571" s="12">
        <v>625007</v>
      </c>
      <c r="D571" s="12">
        <v>41</v>
      </c>
      <c r="E571" s="12" t="s">
        <v>76</v>
      </c>
      <c r="F571" s="13">
        <v>36</v>
      </c>
      <c r="G571" s="13"/>
      <c r="H571" s="13"/>
      <c r="I571" s="13">
        <f t="shared" si="129"/>
        <v>36</v>
      </c>
    </row>
    <row r="572" spans="1:9" ht="15.75" x14ac:dyDescent="0.25">
      <c r="A572" s="14"/>
      <c r="B572" s="28">
        <v>637</v>
      </c>
      <c r="C572" s="28"/>
      <c r="D572" s="28">
        <v>41</v>
      </c>
      <c r="E572" s="28" t="s">
        <v>113</v>
      </c>
      <c r="F572" s="13">
        <f>F574+F573</f>
        <v>6865</v>
      </c>
      <c r="G572" s="13">
        <f t="shared" ref="G572:I572" si="130">G574+G573</f>
        <v>0</v>
      </c>
      <c r="H572" s="13">
        <f t="shared" si="130"/>
        <v>0</v>
      </c>
      <c r="I572" s="13">
        <f t="shared" si="130"/>
        <v>6865</v>
      </c>
    </row>
    <row r="573" spans="1:9" ht="15.75" x14ac:dyDescent="0.25">
      <c r="A573" s="14"/>
      <c r="B573" s="14"/>
      <c r="C573" s="12">
        <v>637004</v>
      </c>
      <c r="D573" s="12">
        <v>41</v>
      </c>
      <c r="E573" s="12" t="s">
        <v>115</v>
      </c>
      <c r="F573" s="13">
        <v>6110</v>
      </c>
      <c r="G573" s="13"/>
      <c r="H573" s="13"/>
      <c r="I573" s="13">
        <f t="shared" si="129"/>
        <v>6110</v>
      </c>
    </row>
    <row r="574" spans="1:9" ht="28.5" customHeight="1" x14ac:dyDescent="0.25">
      <c r="A574" s="14"/>
      <c r="B574" s="14"/>
      <c r="C574" s="12">
        <v>637027</v>
      </c>
      <c r="D574" s="12">
        <v>41</v>
      </c>
      <c r="E574" s="16" t="s">
        <v>125</v>
      </c>
      <c r="F574" s="13">
        <v>755</v>
      </c>
      <c r="G574" s="13"/>
      <c r="H574" s="13"/>
      <c r="I574" s="13">
        <f t="shared" si="129"/>
        <v>755</v>
      </c>
    </row>
    <row r="575" spans="1:9" ht="15.75" x14ac:dyDescent="0.25">
      <c r="A575" s="14"/>
      <c r="B575" s="14"/>
      <c r="C575" s="14"/>
      <c r="D575" s="14"/>
      <c r="E575" s="12"/>
      <c r="F575" s="13"/>
      <c r="G575" s="13"/>
      <c r="H575" s="13"/>
      <c r="I575" s="13"/>
    </row>
    <row r="576" spans="1:9" ht="15.75" x14ac:dyDescent="0.25">
      <c r="A576" s="32" t="s">
        <v>239</v>
      </c>
      <c r="B576" s="38"/>
      <c r="C576" s="38"/>
      <c r="D576" s="25">
        <v>41</v>
      </c>
      <c r="E576" s="25" t="s">
        <v>240</v>
      </c>
      <c r="F576" s="26">
        <f>F577</f>
        <v>4100</v>
      </c>
      <c r="G576" s="26">
        <f t="shared" ref="G576:I577" si="131">G577</f>
        <v>0</v>
      </c>
      <c r="H576" s="26">
        <f t="shared" si="131"/>
        <v>0</v>
      </c>
      <c r="I576" s="26">
        <f t="shared" si="131"/>
        <v>4100</v>
      </c>
    </row>
    <row r="577" spans="1:9" ht="15.75" x14ac:dyDescent="0.25">
      <c r="A577" s="14"/>
      <c r="B577" s="28">
        <v>637</v>
      </c>
      <c r="C577" s="28"/>
      <c r="D577" s="28">
        <v>41</v>
      </c>
      <c r="E577" s="28" t="s">
        <v>113</v>
      </c>
      <c r="F577" s="13">
        <f>F578</f>
        <v>4100</v>
      </c>
      <c r="G577" s="13">
        <f t="shared" si="131"/>
        <v>0</v>
      </c>
      <c r="H577" s="13">
        <f t="shared" si="131"/>
        <v>0</v>
      </c>
      <c r="I577" s="13">
        <f t="shared" si="131"/>
        <v>4100</v>
      </c>
    </row>
    <row r="578" spans="1:9" ht="15.75" x14ac:dyDescent="0.25">
      <c r="A578" s="14"/>
      <c r="B578" s="14"/>
      <c r="C578" s="12">
        <v>637001</v>
      </c>
      <c r="D578" s="12">
        <v>41</v>
      </c>
      <c r="E578" s="12" t="s">
        <v>241</v>
      </c>
      <c r="F578" s="13">
        <v>4100</v>
      </c>
      <c r="G578" s="13"/>
      <c r="H578" s="13"/>
      <c r="I578" s="13">
        <f t="shared" ref="I578" si="132">F578+G578-H578</f>
        <v>4100</v>
      </c>
    </row>
    <row r="579" spans="1:9" ht="15.75" x14ac:dyDescent="0.25">
      <c r="A579" s="14"/>
      <c r="B579" s="14"/>
      <c r="C579" s="12"/>
      <c r="D579" s="12"/>
      <c r="E579" s="12"/>
      <c r="F579" s="13"/>
      <c r="G579" s="13"/>
      <c r="H579" s="13"/>
      <c r="I579" s="13"/>
    </row>
    <row r="580" spans="1:9" ht="15.75" x14ac:dyDescent="0.25">
      <c r="A580" s="32" t="s">
        <v>242</v>
      </c>
      <c r="B580" s="38"/>
      <c r="C580" s="24"/>
      <c r="D580" s="25">
        <v>41</v>
      </c>
      <c r="E580" s="25" t="s">
        <v>243</v>
      </c>
      <c r="F580" s="26">
        <f>F597+F594+F593+F589+F581</f>
        <v>8498</v>
      </c>
      <c r="G580" s="26">
        <f t="shared" ref="G580:I580" si="133">G597+G594+G593+G589+G581</f>
        <v>0</v>
      </c>
      <c r="H580" s="26">
        <f t="shared" si="133"/>
        <v>0</v>
      </c>
      <c r="I580" s="26">
        <f t="shared" si="133"/>
        <v>8498</v>
      </c>
    </row>
    <row r="581" spans="1:9" ht="15.75" x14ac:dyDescent="0.25">
      <c r="A581" s="14"/>
      <c r="B581" s="28">
        <v>620</v>
      </c>
      <c r="C581" s="28"/>
      <c r="D581" s="28">
        <v>41</v>
      </c>
      <c r="E581" s="28" t="s">
        <v>68</v>
      </c>
      <c r="F581" s="29">
        <f>SUM(F582:F588)</f>
        <v>1090</v>
      </c>
      <c r="G581" s="13">
        <f t="shared" ref="G581:I581" si="134">SUM(G582:G588)</f>
        <v>0</v>
      </c>
      <c r="H581" s="13">
        <f t="shared" si="134"/>
        <v>0</v>
      </c>
      <c r="I581" s="29">
        <f t="shared" si="134"/>
        <v>1090</v>
      </c>
    </row>
    <row r="582" spans="1:9" ht="15.75" x14ac:dyDescent="0.25">
      <c r="A582" s="14"/>
      <c r="B582" s="12">
        <v>621</v>
      </c>
      <c r="C582" s="12"/>
      <c r="D582" s="12">
        <v>41</v>
      </c>
      <c r="E582" s="12" t="s">
        <v>69</v>
      </c>
      <c r="F582" s="13">
        <v>312</v>
      </c>
      <c r="G582" s="13"/>
      <c r="H582" s="13"/>
      <c r="I582" s="13">
        <f t="shared" ref="I582:I592" si="135">F582+G582-H582</f>
        <v>312</v>
      </c>
    </row>
    <row r="583" spans="1:9" ht="15.75" x14ac:dyDescent="0.25">
      <c r="A583" s="14"/>
      <c r="B583" s="12">
        <v>625</v>
      </c>
      <c r="C583" s="12">
        <v>625001</v>
      </c>
      <c r="D583" s="12">
        <v>41</v>
      </c>
      <c r="E583" s="12" t="s">
        <v>71</v>
      </c>
      <c r="F583" s="13">
        <v>44</v>
      </c>
      <c r="G583" s="13"/>
      <c r="H583" s="13"/>
      <c r="I583" s="13">
        <f t="shared" si="135"/>
        <v>44</v>
      </c>
    </row>
    <row r="584" spans="1:9" ht="15.75" x14ac:dyDescent="0.25">
      <c r="A584" s="14"/>
      <c r="B584" s="12">
        <v>625</v>
      </c>
      <c r="C584" s="12">
        <v>625002</v>
      </c>
      <c r="D584" s="12">
        <v>41</v>
      </c>
      <c r="E584" s="12" t="s">
        <v>72</v>
      </c>
      <c r="F584" s="13">
        <v>437</v>
      </c>
      <c r="G584" s="13"/>
      <c r="H584" s="13"/>
      <c r="I584" s="13">
        <f t="shared" si="135"/>
        <v>437</v>
      </c>
    </row>
    <row r="585" spans="1:9" ht="15.75" x14ac:dyDescent="0.25">
      <c r="A585" s="14"/>
      <c r="B585" s="12">
        <v>625</v>
      </c>
      <c r="C585" s="12">
        <v>625003</v>
      </c>
      <c r="D585" s="12">
        <v>41</v>
      </c>
      <c r="E585" s="12" t="s">
        <v>73</v>
      </c>
      <c r="F585" s="13">
        <v>25</v>
      </c>
      <c r="G585" s="13"/>
      <c r="H585" s="13"/>
      <c r="I585" s="13">
        <f t="shared" si="135"/>
        <v>25</v>
      </c>
    </row>
    <row r="586" spans="1:9" ht="15.75" x14ac:dyDescent="0.25">
      <c r="A586" s="14"/>
      <c r="B586" s="12">
        <v>625</v>
      </c>
      <c r="C586" s="12">
        <v>625004</v>
      </c>
      <c r="D586" s="12">
        <v>41</v>
      </c>
      <c r="E586" s="12" t="s">
        <v>74</v>
      </c>
      <c r="F586" s="13">
        <v>93</v>
      </c>
      <c r="G586" s="13"/>
      <c r="H586" s="13"/>
      <c r="I586" s="13">
        <f t="shared" si="135"/>
        <v>93</v>
      </c>
    </row>
    <row r="587" spans="1:9" ht="15.75" x14ac:dyDescent="0.25">
      <c r="A587" s="14"/>
      <c r="B587" s="12">
        <v>625</v>
      </c>
      <c r="C587" s="12">
        <v>625005</v>
      </c>
      <c r="D587" s="12">
        <v>41</v>
      </c>
      <c r="E587" s="12" t="s">
        <v>75</v>
      </c>
      <c r="F587" s="13">
        <v>31</v>
      </c>
      <c r="G587" s="13"/>
      <c r="H587" s="13"/>
      <c r="I587" s="13">
        <f t="shared" si="135"/>
        <v>31</v>
      </c>
    </row>
    <row r="588" spans="1:9" ht="15.75" x14ac:dyDescent="0.25">
      <c r="A588" s="14"/>
      <c r="B588" s="12">
        <v>625</v>
      </c>
      <c r="C588" s="12">
        <v>625007</v>
      </c>
      <c r="D588" s="12">
        <v>41</v>
      </c>
      <c r="E588" s="12" t="s">
        <v>76</v>
      </c>
      <c r="F588" s="13">
        <v>148</v>
      </c>
      <c r="G588" s="13"/>
      <c r="H588" s="13"/>
      <c r="I588" s="13">
        <f t="shared" si="135"/>
        <v>148</v>
      </c>
    </row>
    <row r="589" spans="1:9" ht="15.75" x14ac:dyDescent="0.25">
      <c r="A589" s="14"/>
      <c r="B589" s="28">
        <v>633</v>
      </c>
      <c r="C589" s="28"/>
      <c r="D589" s="28">
        <v>41</v>
      </c>
      <c r="E589" s="28" t="s">
        <v>87</v>
      </c>
      <c r="F589" s="29">
        <f>SUM(F590:F592)</f>
        <v>590</v>
      </c>
      <c r="G589" s="13">
        <f t="shared" ref="G589:I589" si="136">SUM(G590:G592)</f>
        <v>0</v>
      </c>
      <c r="H589" s="13">
        <f t="shared" si="136"/>
        <v>0</v>
      </c>
      <c r="I589" s="29">
        <f t="shared" si="136"/>
        <v>590</v>
      </c>
    </row>
    <row r="590" spans="1:9" ht="15.75" x14ac:dyDescent="0.25">
      <c r="A590" s="14"/>
      <c r="B590" s="12"/>
      <c r="C590" s="12">
        <v>633004</v>
      </c>
      <c r="D590" s="12">
        <v>41</v>
      </c>
      <c r="E590" s="12" t="s">
        <v>90</v>
      </c>
      <c r="F590" s="13">
        <v>150</v>
      </c>
      <c r="G590" s="13"/>
      <c r="H590" s="13"/>
      <c r="I590" s="13">
        <f t="shared" si="135"/>
        <v>150</v>
      </c>
    </row>
    <row r="591" spans="1:9" ht="15.75" x14ac:dyDescent="0.25">
      <c r="A591" s="14"/>
      <c r="B591" s="12"/>
      <c r="C591" s="12">
        <v>633006</v>
      </c>
      <c r="D591" s="12">
        <v>41</v>
      </c>
      <c r="E591" s="12" t="s">
        <v>91</v>
      </c>
      <c r="F591" s="13">
        <v>390</v>
      </c>
      <c r="G591" s="13"/>
      <c r="H591" s="13"/>
      <c r="I591" s="13">
        <f t="shared" si="135"/>
        <v>390</v>
      </c>
    </row>
    <row r="592" spans="1:9" ht="15.75" x14ac:dyDescent="0.25">
      <c r="A592" s="14"/>
      <c r="B592" s="14"/>
      <c r="C592" s="12">
        <v>633009</v>
      </c>
      <c r="D592" s="12">
        <v>41</v>
      </c>
      <c r="E592" s="12" t="s">
        <v>93</v>
      </c>
      <c r="F592" s="13">
        <v>50</v>
      </c>
      <c r="G592" s="13"/>
      <c r="H592" s="13"/>
      <c r="I592" s="13">
        <f t="shared" si="135"/>
        <v>50</v>
      </c>
    </row>
    <row r="593" spans="1:9" ht="15" customHeight="1" x14ac:dyDescent="0.25">
      <c r="A593" s="14"/>
      <c r="B593" s="28">
        <v>636</v>
      </c>
      <c r="C593" s="28">
        <v>636001</v>
      </c>
      <c r="D593" s="28">
        <v>41</v>
      </c>
      <c r="E593" s="30" t="s">
        <v>244</v>
      </c>
      <c r="F593" s="29">
        <v>360</v>
      </c>
      <c r="G593" s="13"/>
      <c r="H593" s="13"/>
      <c r="I593" s="29">
        <v>360</v>
      </c>
    </row>
    <row r="594" spans="1:9" ht="15.75" x14ac:dyDescent="0.25">
      <c r="A594" s="14"/>
      <c r="B594" s="28">
        <v>637</v>
      </c>
      <c r="C594" s="28"/>
      <c r="D594" s="28">
        <v>41</v>
      </c>
      <c r="E594" s="28" t="s">
        <v>135</v>
      </c>
      <c r="F594" s="29">
        <f>F596+F595</f>
        <v>3700</v>
      </c>
      <c r="G594" s="13">
        <f t="shared" ref="G594:I594" si="137">G596+G595</f>
        <v>0</v>
      </c>
      <c r="H594" s="13">
        <f t="shared" si="137"/>
        <v>0</v>
      </c>
      <c r="I594" s="29">
        <f t="shared" si="137"/>
        <v>3700</v>
      </c>
    </row>
    <row r="595" spans="1:9" ht="15.75" x14ac:dyDescent="0.25">
      <c r="A595" s="14"/>
      <c r="B595" s="28"/>
      <c r="C595" s="12">
        <v>637004</v>
      </c>
      <c r="D595" s="12">
        <v>41</v>
      </c>
      <c r="E595" s="12" t="s">
        <v>245</v>
      </c>
      <c r="F595" s="13">
        <v>580</v>
      </c>
      <c r="G595" s="13"/>
      <c r="H595" s="13"/>
      <c r="I595" s="13">
        <f t="shared" ref="I595:I599" si="138">F595+G595-H595</f>
        <v>580</v>
      </c>
    </row>
    <row r="596" spans="1:9" ht="21" customHeight="1" x14ac:dyDescent="0.25">
      <c r="A596" s="14"/>
      <c r="B596" s="28"/>
      <c r="C596" s="12">
        <v>637027</v>
      </c>
      <c r="D596" s="12">
        <v>41</v>
      </c>
      <c r="E596" s="16" t="s">
        <v>125</v>
      </c>
      <c r="F596" s="13">
        <v>3120</v>
      </c>
      <c r="G596" s="13"/>
      <c r="H596" s="13"/>
      <c r="I596" s="13">
        <f t="shared" si="138"/>
        <v>3120</v>
      </c>
    </row>
    <row r="597" spans="1:9" ht="15.75" x14ac:dyDescent="0.25">
      <c r="A597" s="14"/>
      <c r="B597" s="28">
        <v>637</v>
      </c>
      <c r="C597" s="28"/>
      <c r="D597" s="28">
        <v>41</v>
      </c>
      <c r="E597" s="28" t="s">
        <v>246</v>
      </c>
      <c r="F597" s="29">
        <f>F599+F598</f>
        <v>2758</v>
      </c>
      <c r="G597" s="29">
        <f t="shared" ref="G597:I597" si="139">G599+G598</f>
        <v>0</v>
      </c>
      <c r="H597" s="29">
        <f t="shared" si="139"/>
        <v>0</v>
      </c>
      <c r="I597" s="29">
        <f t="shared" si="139"/>
        <v>2758</v>
      </c>
    </row>
    <row r="598" spans="1:9" ht="15.75" x14ac:dyDescent="0.25">
      <c r="A598" s="14"/>
      <c r="B598" s="14"/>
      <c r="C598" s="12">
        <v>637005</v>
      </c>
      <c r="D598" s="12">
        <v>41</v>
      </c>
      <c r="E598" s="12" t="s">
        <v>116</v>
      </c>
      <c r="F598" s="13">
        <v>758</v>
      </c>
      <c r="G598" s="13"/>
      <c r="H598" s="13"/>
      <c r="I598" s="13">
        <f t="shared" si="138"/>
        <v>758</v>
      </c>
    </row>
    <row r="599" spans="1:9" ht="15.75" x14ac:dyDescent="0.25">
      <c r="A599" s="14"/>
      <c r="B599" s="14"/>
      <c r="C599" s="12">
        <v>637011</v>
      </c>
      <c r="D599" s="12">
        <v>41</v>
      </c>
      <c r="E599" s="12" t="s">
        <v>119</v>
      </c>
      <c r="F599" s="13">
        <v>2000</v>
      </c>
      <c r="G599" s="13"/>
      <c r="H599" s="13"/>
      <c r="I599" s="13">
        <f t="shared" si="138"/>
        <v>2000</v>
      </c>
    </row>
    <row r="600" spans="1:9" ht="15.75" x14ac:dyDescent="0.25">
      <c r="A600" s="14"/>
      <c r="B600" s="14"/>
      <c r="C600" s="14"/>
      <c r="D600" s="14"/>
      <c r="E600" s="12"/>
      <c r="F600" s="13"/>
      <c r="G600" s="13"/>
      <c r="H600" s="13"/>
      <c r="I600" s="13"/>
    </row>
    <row r="601" spans="1:9" ht="15.75" x14ac:dyDescent="0.25">
      <c r="A601" s="32" t="s">
        <v>247</v>
      </c>
      <c r="B601" s="38"/>
      <c r="C601" s="38"/>
      <c r="D601" s="25" t="s">
        <v>51</v>
      </c>
      <c r="E601" s="25" t="s">
        <v>248</v>
      </c>
      <c r="F601" s="26">
        <f>F602</f>
        <v>5742</v>
      </c>
      <c r="G601" s="26">
        <f t="shared" ref="G601:I602" si="140">G602</f>
        <v>0</v>
      </c>
      <c r="H601" s="26">
        <f t="shared" si="140"/>
        <v>0</v>
      </c>
      <c r="I601" s="26">
        <f t="shared" si="140"/>
        <v>5742</v>
      </c>
    </row>
    <row r="602" spans="1:9" ht="33" customHeight="1" x14ac:dyDescent="0.25">
      <c r="A602" s="14"/>
      <c r="B602" s="28">
        <v>642</v>
      </c>
      <c r="C602" s="28"/>
      <c r="D602" s="28" t="s">
        <v>51</v>
      </c>
      <c r="E602" s="30" t="s">
        <v>129</v>
      </c>
      <c r="F602" s="13">
        <f>F603</f>
        <v>5742</v>
      </c>
      <c r="G602" s="13">
        <f t="shared" si="140"/>
        <v>0</v>
      </c>
      <c r="H602" s="13">
        <f t="shared" si="140"/>
        <v>0</v>
      </c>
      <c r="I602" s="13">
        <f t="shared" si="140"/>
        <v>5742</v>
      </c>
    </row>
    <row r="603" spans="1:9" ht="15.75" x14ac:dyDescent="0.25">
      <c r="A603" s="14"/>
      <c r="B603" s="14"/>
      <c r="C603" s="12">
        <v>642014</v>
      </c>
      <c r="D603" s="12" t="s">
        <v>51</v>
      </c>
      <c r="E603" s="12" t="s">
        <v>249</v>
      </c>
      <c r="F603" s="13">
        <v>5742</v>
      </c>
      <c r="G603" s="13"/>
      <c r="H603" s="13"/>
      <c r="I603" s="13">
        <f t="shared" ref="I603" si="141">F603+G603-H603</f>
        <v>5742</v>
      </c>
    </row>
    <row r="604" spans="1:9" ht="15.75" x14ac:dyDescent="0.25">
      <c r="A604" s="14"/>
      <c r="B604" s="14"/>
      <c r="C604" s="14"/>
      <c r="D604" s="14"/>
      <c r="E604" s="12"/>
      <c r="F604" s="13"/>
      <c r="G604" s="13"/>
      <c r="H604" s="13"/>
      <c r="I604" s="13"/>
    </row>
    <row r="605" spans="1:9" ht="36.6" customHeight="1" x14ac:dyDescent="0.25">
      <c r="A605" s="32" t="s">
        <v>250</v>
      </c>
      <c r="B605" s="38"/>
      <c r="C605" s="38"/>
      <c r="D605" s="25">
        <v>41</v>
      </c>
      <c r="E605" s="37" t="s">
        <v>251</v>
      </c>
      <c r="F605" s="26">
        <f>F606</f>
        <v>2429</v>
      </c>
      <c r="G605" s="26">
        <f t="shared" ref="G605:I606" si="142">G606</f>
        <v>0</v>
      </c>
      <c r="H605" s="26">
        <f t="shared" si="142"/>
        <v>0</v>
      </c>
      <c r="I605" s="26">
        <f t="shared" si="142"/>
        <v>2429</v>
      </c>
    </row>
    <row r="606" spans="1:9" ht="36" customHeight="1" x14ac:dyDescent="0.25">
      <c r="A606" s="14"/>
      <c r="B606" s="28">
        <v>642</v>
      </c>
      <c r="C606" s="28"/>
      <c r="D606" s="28">
        <v>41</v>
      </c>
      <c r="E606" s="30" t="s">
        <v>129</v>
      </c>
      <c r="F606" s="13">
        <f>F607</f>
        <v>2429</v>
      </c>
      <c r="G606" s="13">
        <f t="shared" si="142"/>
        <v>0</v>
      </c>
      <c r="H606" s="13">
        <f t="shared" si="142"/>
        <v>0</v>
      </c>
      <c r="I606" s="13">
        <f t="shared" si="142"/>
        <v>2429</v>
      </c>
    </row>
    <row r="607" spans="1:9" ht="24" customHeight="1" x14ac:dyDescent="0.25">
      <c r="A607" s="14"/>
      <c r="B607" s="14"/>
      <c r="C607" s="14">
        <v>642026</v>
      </c>
      <c r="D607" s="14">
        <v>41</v>
      </c>
      <c r="E607" s="16" t="s">
        <v>252</v>
      </c>
      <c r="F607" s="13">
        <v>2429</v>
      </c>
      <c r="G607" s="13"/>
      <c r="H607" s="13"/>
      <c r="I607" s="13">
        <f t="shared" ref="I607" si="143">F607+G607-H607</f>
        <v>2429</v>
      </c>
    </row>
    <row r="608" spans="1:9" x14ac:dyDescent="0.25">
      <c r="A608" s="14"/>
      <c r="B608" s="14"/>
      <c r="C608" s="14"/>
      <c r="D608" s="14"/>
      <c r="E608" s="14"/>
      <c r="F608" s="15"/>
      <c r="G608" s="15"/>
      <c r="H608" s="15"/>
      <c r="I608" s="15"/>
    </row>
    <row r="609" spans="1:9" x14ac:dyDescent="0.25">
      <c r="A609" s="14"/>
      <c r="B609" s="14"/>
      <c r="C609" s="14"/>
      <c r="D609" s="14"/>
      <c r="E609" s="31"/>
      <c r="F609" s="15"/>
      <c r="G609" s="15"/>
      <c r="H609" s="15"/>
      <c r="I609" s="15"/>
    </row>
    <row r="610" spans="1:9" ht="15.75" x14ac:dyDescent="0.25">
      <c r="A610" s="60"/>
      <c r="B610" s="19"/>
      <c r="C610" s="19"/>
      <c r="D610" s="19"/>
      <c r="E610" s="20" t="s">
        <v>253</v>
      </c>
      <c r="F610" s="61">
        <f>F611+F619+F623+F626+F636+F642+F650</f>
        <v>314800</v>
      </c>
      <c r="G610" s="61">
        <f>G611+G619+G623+G626+G636+G642+G650</f>
        <v>0</v>
      </c>
      <c r="H610" s="61">
        <f>H611+H619+H623+H626+H636+H642+H650</f>
        <v>0</v>
      </c>
      <c r="I610" s="61">
        <f>I611+I619+I623+I626+I636+I642+I650</f>
        <v>314800</v>
      </c>
    </row>
    <row r="611" spans="1:9" ht="15.75" x14ac:dyDescent="0.25">
      <c r="A611" s="62" t="s">
        <v>60</v>
      </c>
      <c r="B611" s="12"/>
      <c r="C611" s="12"/>
      <c r="D611" s="12"/>
      <c r="E611" s="28" t="s">
        <v>254</v>
      </c>
      <c r="F611" s="29">
        <f>F616+F614+F612</f>
        <v>29900</v>
      </c>
      <c r="G611" s="29">
        <f t="shared" ref="G611:H611" si="144">G616+G614+G612</f>
        <v>0</v>
      </c>
      <c r="H611" s="29">
        <f t="shared" si="144"/>
        <v>0</v>
      </c>
      <c r="I611" s="29">
        <f>F611+G611-H611</f>
        <v>29900</v>
      </c>
    </row>
    <row r="612" spans="1:9" ht="15.75" x14ac:dyDescent="0.25">
      <c r="A612" s="62"/>
      <c r="B612" s="12">
        <v>713</v>
      </c>
      <c r="C612" s="12"/>
      <c r="D612" s="12">
        <v>46</v>
      </c>
      <c r="E612" s="12" t="s">
        <v>255</v>
      </c>
      <c r="F612" s="29">
        <f>F613</f>
        <v>9990</v>
      </c>
      <c r="G612" s="29">
        <f>G613</f>
        <v>0</v>
      </c>
      <c r="H612" s="29"/>
      <c r="I612" s="29">
        <f>F612+G612-H612</f>
        <v>9990</v>
      </c>
    </row>
    <row r="613" spans="1:9" ht="15.75" x14ac:dyDescent="0.25">
      <c r="A613" s="62"/>
      <c r="B613" s="12"/>
      <c r="C613" s="12">
        <v>713004</v>
      </c>
      <c r="D613" s="12">
        <v>46</v>
      </c>
      <c r="E613" s="12" t="s">
        <v>256</v>
      </c>
      <c r="F613" s="13">
        <v>9990</v>
      </c>
      <c r="G613" s="13"/>
      <c r="H613" s="29"/>
      <c r="I613" s="13">
        <f>F613+G613-H613</f>
        <v>9990</v>
      </c>
    </row>
    <row r="614" spans="1:9" ht="15.75" x14ac:dyDescent="0.25">
      <c r="A614" s="14"/>
      <c r="B614" s="12">
        <v>717</v>
      </c>
      <c r="C614" s="12"/>
      <c r="D614" s="12">
        <v>46</v>
      </c>
      <c r="E614" s="12" t="s">
        <v>257</v>
      </c>
      <c r="F614" s="13">
        <f>F615</f>
        <v>15910</v>
      </c>
      <c r="G614" s="13"/>
      <c r="H614" s="13"/>
      <c r="I614" s="13">
        <f t="shared" ref="I614:I617" si="145">F614+G614-H614</f>
        <v>15910</v>
      </c>
    </row>
    <row r="615" spans="1:9" ht="15.75" x14ac:dyDescent="0.25">
      <c r="A615" s="14"/>
      <c r="B615" s="12"/>
      <c r="C615" s="12">
        <v>717002</v>
      </c>
      <c r="D615" s="12">
        <v>46</v>
      </c>
      <c r="E615" s="12" t="s">
        <v>258</v>
      </c>
      <c r="F615" s="13">
        <v>15910</v>
      </c>
      <c r="G615" s="13"/>
      <c r="H615" s="13"/>
      <c r="I615" s="13">
        <f t="shared" si="145"/>
        <v>15910</v>
      </c>
    </row>
    <row r="616" spans="1:9" ht="15.75" x14ac:dyDescent="0.25">
      <c r="A616" s="14"/>
      <c r="B616" s="12">
        <v>718</v>
      </c>
      <c r="C616" s="12"/>
      <c r="D616" s="12">
        <v>46</v>
      </c>
      <c r="E616" s="12" t="s">
        <v>258</v>
      </c>
      <c r="F616" s="13">
        <f>F617</f>
        <v>4000</v>
      </c>
      <c r="G616" s="13"/>
      <c r="H616" s="13"/>
      <c r="I616" s="13">
        <f t="shared" si="145"/>
        <v>4000</v>
      </c>
    </row>
    <row r="617" spans="1:9" ht="15.75" x14ac:dyDescent="0.25">
      <c r="A617" s="14"/>
      <c r="B617" s="12"/>
      <c r="C617" s="12">
        <v>718002</v>
      </c>
      <c r="D617" s="12">
        <v>46</v>
      </c>
      <c r="E617" s="12" t="s">
        <v>259</v>
      </c>
      <c r="F617" s="13">
        <v>4000</v>
      </c>
      <c r="G617" s="13"/>
      <c r="H617" s="13"/>
      <c r="I617" s="13">
        <f t="shared" si="145"/>
        <v>4000</v>
      </c>
    </row>
    <row r="618" spans="1:9" ht="15.75" x14ac:dyDescent="0.25">
      <c r="A618" s="14"/>
      <c r="B618" s="12"/>
      <c r="C618" s="12"/>
      <c r="D618" s="12"/>
      <c r="E618" s="12"/>
      <c r="F618" s="13"/>
      <c r="G618" s="13"/>
      <c r="H618" s="13"/>
      <c r="I618" s="13"/>
    </row>
    <row r="619" spans="1:9" ht="15.75" x14ac:dyDescent="0.25">
      <c r="A619" s="62" t="s">
        <v>136</v>
      </c>
      <c r="B619" s="12"/>
      <c r="C619" s="12"/>
      <c r="D619" s="12"/>
      <c r="E619" s="28" t="s">
        <v>260</v>
      </c>
      <c r="F619" s="29">
        <f>F620</f>
        <v>14000</v>
      </c>
      <c r="G619" s="29">
        <f t="shared" ref="G619:I620" si="146">G620</f>
        <v>0</v>
      </c>
      <c r="H619" s="29">
        <f t="shared" si="146"/>
        <v>0</v>
      </c>
      <c r="I619" s="29">
        <f t="shared" si="146"/>
        <v>14000</v>
      </c>
    </row>
    <row r="620" spans="1:9" ht="15.75" x14ac:dyDescent="0.25">
      <c r="A620" s="14"/>
      <c r="B620" s="12">
        <v>717</v>
      </c>
      <c r="C620" s="12"/>
      <c r="D620" s="12">
        <v>46</v>
      </c>
      <c r="E620" s="12" t="s">
        <v>257</v>
      </c>
      <c r="F620" s="13">
        <v>14000</v>
      </c>
      <c r="G620" s="13">
        <f t="shared" si="146"/>
        <v>0</v>
      </c>
      <c r="H620" s="13"/>
      <c r="I620" s="13">
        <f t="shared" si="146"/>
        <v>14000</v>
      </c>
    </row>
    <row r="621" spans="1:9" ht="15.75" x14ac:dyDescent="0.25">
      <c r="A621" s="14"/>
      <c r="B621" s="12"/>
      <c r="C621" s="12">
        <v>717002</v>
      </c>
      <c r="D621" s="12">
        <v>46</v>
      </c>
      <c r="E621" s="12" t="s">
        <v>258</v>
      </c>
      <c r="F621" s="13">
        <v>14000</v>
      </c>
      <c r="G621" s="13"/>
      <c r="H621" s="13"/>
      <c r="I621" s="13">
        <f t="shared" ref="I621" si="147">F621+G621-H621</f>
        <v>14000</v>
      </c>
    </row>
    <row r="622" spans="1:9" ht="15.75" x14ac:dyDescent="0.25">
      <c r="A622" s="14"/>
      <c r="B622" s="12"/>
      <c r="C622" s="12"/>
      <c r="D622" s="12"/>
      <c r="E622" s="12"/>
      <c r="F622" s="13"/>
      <c r="G622" s="13"/>
      <c r="H622" s="13"/>
      <c r="I622" s="13"/>
    </row>
    <row r="623" spans="1:9" ht="15.75" x14ac:dyDescent="0.25">
      <c r="A623" s="62" t="s">
        <v>261</v>
      </c>
      <c r="B623" s="12"/>
      <c r="C623" s="12"/>
      <c r="D623" s="12"/>
      <c r="E623" s="28" t="s">
        <v>262</v>
      </c>
      <c r="F623" s="29">
        <f>F624</f>
        <v>39800</v>
      </c>
      <c r="G623" s="29">
        <f t="shared" ref="G623:I623" si="148">G624</f>
        <v>0</v>
      </c>
      <c r="H623" s="29">
        <f t="shared" si="148"/>
        <v>0</v>
      </c>
      <c r="I623" s="29">
        <f t="shared" si="148"/>
        <v>39800</v>
      </c>
    </row>
    <row r="624" spans="1:9" ht="15.75" x14ac:dyDescent="0.25">
      <c r="A624" s="14"/>
      <c r="B624" s="12">
        <v>716</v>
      </c>
      <c r="C624" s="12"/>
      <c r="D624" s="12">
        <v>46</v>
      </c>
      <c r="E624" s="12" t="s">
        <v>263</v>
      </c>
      <c r="F624" s="13">
        <v>39800</v>
      </c>
      <c r="G624" s="13"/>
      <c r="H624" s="13"/>
      <c r="I624" s="13">
        <f t="shared" ref="I624" si="149">F624+G624-H624</f>
        <v>39800</v>
      </c>
    </row>
    <row r="625" spans="1:9" ht="15.75" x14ac:dyDescent="0.25">
      <c r="A625" s="14"/>
      <c r="B625" s="12"/>
      <c r="C625" s="12"/>
      <c r="D625" s="12"/>
      <c r="E625" s="12"/>
      <c r="F625" s="13"/>
      <c r="G625" s="13"/>
      <c r="H625" s="13"/>
      <c r="I625" s="13"/>
    </row>
    <row r="626" spans="1:9" ht="15.75" x14ac:dyDescent="0.25">
      <c r="A626" s="62" t="s">
        <v>173</v>
      </c>
      <c r="B626" s="12"/>
      <c r="C626" s="12"/>
      <c r="D626" s="12"/>
      <c r="E626" s="28" t="s">
        <v>264</v>
      </c>
      <c r="F626" s="29">
        <f>F629+F627</f>
        <v>78000</v>
      </c>
      <c r="G626" s="29">
        <f t="shared" ref="G626:I626" si="150">G629+G627</f>
        <v>0</v>
      </c>
      <c r="H626" s="29">
        <f t="shared" si="150"/>
        <v>0</v>
      </c>
      <c r="I626" s="29">
        <f t="shared" si="150"/>
        <v>78000</v>
      </c>
    </row>
    <row r="627" spans="1:9" ht="15.75" x14ac:dyDescent="0.25">
      <c r="A627" s="62"/>
      <c r="B627" s="12">
        <v>714</v>
      </c>
      <c r="C627" s="12"/>
      <c r="D627" s="12"/>
      <c r="E627" s="28" t="s">
        <v>265</v>
      </c>
      <c r="F627" s="13">
        <v>33000</v>
      </c>
      <c r="G627" s="13">
        <v>0</v>
      </c>
      <c r="H627" s="13"/>
      <c r="I627" s="13">
        <f>F627+G627-H627</f>
        <v>33000</v>
      </c>
    </row>
    <row r="628" spans="1:9" ht="15.75" x14ac:dyDescent="0.25">
      <c r="A628" s="62"/>
      <c r="B628" s="12"/>
      <c r="C628" s="12">
        <v>714004</v>
      </c>
      <c r="D628" s="12">
        <v>46</v>
      </c>
      <c r="E628" s="12" t="s">
        <v>265</v>
      </c>
      <c r="F628" s="13">
        <v>33000</v>
      </c>
      <c r="G628" s="13">
        <v>0</v>
      </c>
      <c r="H628" s="13">
        <v>0</v>
      </c>
      <c r="I628" s="13">
        <f>F628+G628-H628</f>
        <v>33000</v>
      </c>
    </row>
    <row r="629" spans="1:9" ht="15.75" x14ac:dyDescent="0.25">
      <c r="A629" s="14"/>
      <c r="B629" s="12">
        <v>717</v>
      </c>
      <c r="C629" s="12"/>
      <c r="D629" s="12" t="s">
        <v>53</v>
      </c>
      <c r="E629" s="12" t="s">
        <v>257</v>
      </c>
      <c r="F629" s="13">
        <f>F630+F631</f>
        <v>45000</v>
      </c>
      <c r="G629" s="13">
        <f>SUM(G630:G633)</f>
        <v>0</v>
      </c>
      <c r="H629" s="13">
        <f t="shared" ref="H629" si="151">H630</f>
        <v>0</v>
      </c>
      <c r="I629" s="13">
        <f t="shared" ref="I629:I631" si="152">F629+G629-H629</f>
        <v>45000</v>
      </c>
    </row>
    <row r="630" spans="1:9" ht="15.75" x14ac:dyDescent="0.25">
      <c r="A630" s="14"/>
      <c r="B630" s="12"/>
      <c r="C630" s="12">
        <v>717001</v>
      </c>
      <c r="D630" s="12">
        <v>46</v>
      </c>
      <c r="E630" s="12" t="s">
        <v>266</v>
      </c>
      <c r="F630" s="13">
        <v>42000</v>
      </c>
      <c r="G630" s="13"/>
      <c r="H630" s="13"/>
      <c r="I630" s="13">
        <f t="shared" si="152"/>
        <v>42000</v>
      </c>
    </row>
    <row r="631" spans="1:9" ht="15.75" x14ac:dyDescent="0.25">
      <c r="A631" s="14"/>
      <c r="B631" s="12"/>
      <c r="C631" s="12">
        <v>717001</v>
      </c>
      <c r="D631" s="12">
        <v>46</v>
      </c>
      <c r="E631" s="12" t="s">
        <v>267</v>
      </c>
      <c r="F631" s="13">
        <v>3000</v>
      </c>
      <c r="G631" s="13"/>
      <c r="H631" s="13"/>
      <c r="I631" s="13">
        <f t="shared" si="152"/>
        <v>3000</v>
      </c>
    </row>
    <row r="632" spans="1:9" ht="15.75" x14ac:dyDescent="0.25">
      <c r="A632" s="14"/>
      <c r="B632" s="12"/>
      <c r="C632" s="12">
        <v>717002</v>
      </c>
      <c r="D632" s="12">
        <v>46</v>
      </c>
      <c r="E632" s="12" t="s">
        <v>268</v>
      </c>
      <c r="F632" s="13"/>
      <c r="G632" s="13"/>
      <c r="H632" s="13"/>
      <c r="I632" s="13">
        <v>0</v>
      </c>
    </row>
    <row r="633" spans="1:9" ht="15.75" x14ac:dyDescent="0.25">
      <c r="A633" s="14"/>
      <c r="B633" s="12"/>
      <c r="C633" s="12">
        <v>717002</v>
      </c>
      <c r="D633" s="12" t="s">
        <v>51</v>
      </c>
      <c r="E633" s="12" t="s">
        <v>268</v>
      </c>
      <c r="F633" s="13"/>
      <c r="G633" s="13"/>
      <c r="H633" s="13"/>
      <c r="I633" s="13">
        <v>0</v>
      </c>
    </row>
    <row r="634" spans="1:9" ht="15.75" x14ac:dyDescent="0.25">
      <c r="A634" s="14"/>
      <c r="B634" s="12"/>
      <c r="C634" s="12"/>
      <c r="D634" s="12"/>
      <c r="E634" s="12"/>
      <c r="F634" s="13"/>
      <c r="G634" s="13"/>
      <c r="H634" s="13"/>
      <c r="I634" s="13"/>
    </row>
    <row r="635" spans="1:9" ht="15.75" x14ac:dyDescent="0.25">
      <c r="A635" s="14"/>
      <c r="B635" s="12"/>
      <c r="C635" s="12"/>
      <c r="D635" s="12"/>
      <c r="E635" s="12"/>
      <c r="F635" s="13"/>
      <c r="G635" s="13"/>
      <c r="H635" s="13"/>
      <c r="I635" s="13"/>
    </row>
    <row r="636" spans="1:9" ht="15.75" x14ac:dyDescent="0.25">
      <c r="A636" s="62" t="s">
        <v>182</v>
      </c>
      <c r="B636" s="12"/>
      <c r="C636" s="12"/>
      <c r="D636" s="12"/>
      <c r="E636" s="28" t="s">
        <v>269</v>
      </c>
      <c r="F636" s="29">
        <f>F639+F637</f>
        <v>24000</v>
      </c>
      <c r="G636" s="29">
        <f t="shared" ref="G636:I636" si="153">G639+G637</f>
        <v>0</v>
      </c>
      <c r="H636" s="29">
        <f t="shared" si="153"/>
        <v>0</v>
      </c>
      <c r="I636" s="29">
        <f t="shared" si="153"/>
        <v>24000</v>
      </c>
    </row>
    <row r="637" spans="1:9" ht="36" customHeight="1" x14ac:dyDescent="0.25">
      <c r="A637" s="14"/>
      <c r="B637" s="12">
        <v>713</v>
      </c>
      <c r="C637" s="12"/>
      <c r="D637" s="12">
        <v>46</v>
      </c>
      <c r="E637" s="16" t="s">
        <v>270</v>
      </c>
      <c r="F637" s="13">
        <f>F638</f>
        <v>5691</v>
      </c>
      <c r="G637" s="13">
        <f t="shared" ref="G637:I637" si="154">G638</f>
        <v>0</v>
      </c>
      <c r="H637" s="13">
        <f t="shared" si="154"/>
        <v>0</v>
      </c>
      <c r="I637" s="13">
        <f t="shared" si="154"/>
        <v>5691</v>
      </c>
    </row>
    <row r="638" spans="1:9" ht="37.15" customHeight="1" x14ac:dyDescent="0.25">
      <c r="A638" s="14"/>
      <c r="B638" s="12"/>
      <c r="C638" s="12">
        <v>713005</v>
      </c>
      <c r="D638" s="12">
        <v>46</v>
      </c>
      <c r="E638" s="16" t="s">
        <v>271</v>
      </c>
      <c r="F638" s="13">
        <v>5691</v>
      </c>
      <c r="G638" s="13"/>
      <c r="H638" s="13"/>
      <c r="I638" s="13">
        <f t="shared" ref="I638" si="155">F638+G638-H638</f>
        <v>5691</v>
      </c>
    </row>
    <row r="639" spans="1:9" ht="15.75" x14ac:dyDescent="0.25">
      <c r="A639" s="14"/>
      <c r="B639" s="12">
        <v>717</v>
      </c>
      <c r="C639" s="12"/>
      <c r="D639" s="12" t="s">
        <v>53</v>
      </c>
      <c r="E639" s="12" t="s">
        <v>257</v>
      </c>
      <c r="F639" s="13">
        <f>F640</f>
        <v>18309</v>
      </c>
      <c r="G639" s="13">
        <f t="shared" ref="G639:I639" si="156">G640</f>
        <v>0</v>
      </c>
      <c r="H639" s="13">
        <f t="shared" si="156"/>
        <v>0</v>
      </c>
      <c r="I639" s="13">
        <f t="shared" si="156"/>
        <v>18309</v>
      </c>
    </row>
    <row r="640" spans="1:9" ht="15.75" x14ac:dyDescent="0.25">
      <c r="A640" s="14"/>
      <c r="B640" s="12"/>
      <c r="C640" s="12">
        <v>717001</v>
      </c>
      <c r="D640" s="12">
        <v>46</v>
      </c>
      <c r="E640" s="12" t="s">
        <v>266</v>
      </c>
      <c r="F640" s="13">
        <v>18309</v>
      </c>
      <c r="G640" s="13"/>
      <c r="H640" s="13"/>
      <c r="I640" s="13">
        <f t="shared" ref="I640" si="157">F640+G640-H640</f>
        <v>18309</v>
      </c>
    </row>
    <row r="641" spans="1:9" ht="15.75" x14ac:dyDescent="0.25">
      <c r="A641" s="14"/>
      <c r="B641" s="12"/>
      <c r="C641" s="12"/>
      <c r="D641" s="12"/>
      <c r="E641" s="12"/>
      <c r="F641" s="13"/>
      <c r="G641" s="13"/>
      <c r="H641" s="13"/>
      <c r="I641" s="13"/>
    </row>
    <row r="642" spans="1:9" ht="15.75" x14ac:dyDescent="0.25">
      <c r="A642" s="62" t="s">
        <v>186</v>
      </c>
      <c r="B642" s="12"/>
      <c r="C642" s="12"/>
      <c r="D642" s="12"/>
      <c r="E642" s="28" t="s">
        <v>272</v>
      </c>
      <c r="F642" s="29">
        <f>F647+F643</f>
        <v>124000</v>
      </c>
      <c r="G642" s="29">
        <f t="shared" ref="G642:H642" si="158">G647+G643</f>
        <v>0</v>
      </c>
      <c r="H642" s="29">
        <f t="shared" si="158"/>
        <v>0</v>
      </c>
      <c r="I642" s="29">
        <f>F642+G642-H642</f>
        <v>124000</v>
      </c>
    </row>
    <row r="643" spans="1:9" ht="15.75" x14ac:dyDescent="0.25">
      <c r="A643" s="14"/>
      <c r="B643" s="12">
        <v>717</v>
      </c>
      <c r="C643" s="12"/>
      <c r="D643" s="12" t="s">
        <v>53</v>
      </c>
      <c r="E643" s="12" t="s">
        <v>257</v>
      </c>
      <c r="F643" s="13">
        <f>F646+F645+F644</f>
        <v>114000</v>
      </c>
      <c r="G643" s="13">
        <f>G646+G645+G644</f>
        <v>0</v>
      </c>
      <c r="H643" s="13">
        <f>H646</f>
        <v>0</v>
      </c>
      <c r="I643" s="13">
        <f>I646</f>
        <v>105000</v>
      </c>
    </row>
    <row r="644" spans="1:9" ht="15.75" x14ac:dyDescent="0.25">
      <c r="A644" s="14"/>
      <c r="B644" s="12"/>
      <c r="C644" s="12">
        <v>717001</v>
      </c>
      <c r="D644" s="12">
        <v>46</v>
      </c>
      <c r="E644" s="12" t="s">
        <v>273</v>
      </c>
      <c r="F644" s="13">
        <v>6000</v>
      </c>
      <c r="G644" s="13"/>
      <c r="H644" s="13"/>
      <c r="I644" s="13">
        <f>F644+G644-H644</f>
        <v>6000</v>
      </c>
    </row>
    <row r="645" spans="1:9" ht="30" customHeight="1" x14ac:dyDescent="0.25">
      <c r="A645" s="14"/>
      <c r="B645" s="12"/>
      <c r="C645" s="12">
        <v>717001</v>
      </c>
      <c r="D645" s="12">
        <v>46</v>
      </c>
      <c r="E645" s="16" t="s">
        <v>274</v>
      </c>
      <c r="F645" s="13">
        <v>3000</v>
      </c>
      <c r="G645" s="13"/>
      <c r="H645" s="13"/>
      <c r="I645" s="13">
        <f>F645+G645-H645</f>
        <v>3000</v>
      </c>
    </row>
    <row r="646" spans="1:9" ht="15.75" x14ac:dyDescent="0.25">
      <c r="A646" s="14"/>
      <c r="B646" s="12"/>
      <c r="C646" s="12">
        <v>717002</v>
      </c>
      <c r="D646" s="12"/>
      <c r="E646" s="12" t="s">
        <v>258</v>
      </c>
      <c r="F646" s="13">
        <v>105000</v>
      </c>
      <c r="G646" s="13"/>
      <c r="H646" s="13"/>
      <c r="I646" s="13">
        <f t="shared" ref="I646" si="159">F646+G646-H646</f>
        <v>105000</v>
      </c>
    </row>
    <row r="647" spans="1:9" ht="15.75" x14ac:dyDescent="0.25">
      <c r="A647" s="14"/>
      <c r="B647" s="12">
        <v>718</v>
      </c>
      <c r="C647" s="12"/>
      <c r="D647" s="12">
        <v>46</v>
      </c>
      <c r="E647" s="12" t="s">
        <v>258</v>
      </c>
      <c r="F647" s="13">
        <f>F648</f>
        <v>10000</v>
      </c>
      <c r="G647" s="13">
        <f t="shared" ref="G647:I647" si="160">G648</f>
        <v>0</v>
      </c>
      <c r="H647" s="13">
        <f t="shared" si="160"/>
        <v>0</v>
      </c>
      <c r="I647" s="13">
        <f t="shared" si="160"/>
        <v>10000</v>
      </c>
    </row>
    <row r="648" spans="1:9" ht="35.450000000000003" customHeight="1" x14ac:dyDescent="0.25">
      <c r="A648" s="14"/>
      <c r="B648" s="12"/>
      <c r="C648" s="12">
        <v>718005</v>
      </c>
      <c r="D648" s="12">
        <v>46</v>
      </c>
      <c r="E648" s="16" t="s">
        <v>275</v>
      </c>
      <c r="F648" s="13">
        <v>10000</v>
      </c>
      <c r="G648" s="13"/>
      <c r="H648" s="13"/>
      <c r="I648" s="13">
        <f t="shared" ref="I648" si="161">F648+G648-H648</f>
        <v>10000</v>
      </c>
    </row>
    <row r="649" spans="1:9" ht="15.75" x14ac:dyDescent="0.25">
      <c r="A649" s="14"/>
      <c r="B649" s="12"/>
      <c r="C649" s="12"/>
      <c r="D649" s="12"/>
      <c r="E649" s="16"/>
      <c r="F649" s="13"/>
      <c r="G649" s="13"/>
      <c r="H649" s="13"/>
      <c r="I649" s="13"/>
    </row>
    <row r="650" spans="1:9" ht="15.75" x14ac:dyDescent="0.25">
      <c r="A650" s="62" t="s">
        <v>234</v>
      </c>
      <c r="B650" s="12"/>
      <c r="C650" s="12"/>
      <c r="D650" s="12"/>
      <c r="E650" s="28" t="s">
        <v>276</v>
      </c>
      <c r="F650" s="29">
        <f>F651</f>
        <v>5100</v>
      </c>
      <c r="G650" s="29">
        <f>G651</f>
        <v>0</v>
      </c>
      <c r="H650" s="29">
        <f>H651</f>
        <v>0</v>
      </c>
      <c r="I650" s="29">
        <f t="shared" ref="I650:I652" si="162">F650+G650-H650</f>
        <v>5100</v>
      </c>
    </row>
    <row r="651" spans="1:9" ht="15.75" x14ac:dyDescent="0.25">
      <c r="A651" s="62"/>
      <c r="B651" s="12">
        <v>713</v>
      </c>
      <c r="C651" s="12"/>
      <c r="D651" s="12">
        <v>46</v>
      </c>
      <c r="E651" s="12" t="s">
        <v>277</v>
      </c>
      <c r="F651" s="13">
        <f>F652</f>
        <v>5100</v>
      </c>
      <c r="G651" s="13"/>
      <c r="H651" s="13">
        <f>H652</f>
        <v>0</v>
      </c>
      <c r="I651" s="13">
        <f t="shared" si="162"/>
        <v>5100</v>
      </c>
    </row>
    <row r="652" spans="1:9" ht="15.75" x14ac:dyDescent="0.25">
      <c r="A652" s="14"/>
      <c r="B652" s="12"/>
      <c r="C652" s="12">
        <v>713004</v>
      </c>
      <c r="D652" s="12">
        <v>46</v>
      </c>
      <c r="E652" s="12" t="s">
        <v>278</v>
      </c>
      <c r="F652" s="13">
        <v>5100</v>
      </c>
      <c r="G652" s="13"/>
      <c r="H652" s="13"/>
      <c r="I652" s="13">
        <f t="shared" si="162"/>
        <v>5100</v>
      </c>
    </row>
    <row r="653" spans="1:9" ht="15.75" x14ac:dyDescent="0.25">
      <c r="A653" s="14"/>
      <c r="B653" s="12"/>
      <c r="C653" s="12"/>
      <c r="D653" s="12"/>
      <c r="E653" s="12"/>
      <c r="F653" s="13"/>
      <c r="G653" s="13"/>
      <c r="H653" s="13"/>
      <c r="I653" s="13"/>
    </row>
    <row r="654" spans="1:9" ht="15.75" x14ac:dyDescent="0.25">
      <c r="A654" s="14"/>
      <c r="B654" s="12"/>
      <c r="C654" s="12"/>
      <c r="D654" s="12"/>
      <c r="E654" s="12"/>
      <c r="F654" s="13"/>
      <c r="G654" s="13"/>
      <c r="H654" s="13"/>
      <c r="I654" s="13"/>
    </row>
    <row r="655" spans="1:9" ht="15.75" x14ac:dyDescent="0.25">
      <c r="A655" s="14"/>
      <c r="B655" s="12"/>
      <c r="C655" s="12"/>
      <c r="D655" s="12"/>
      <c r="E655" s="28" t="s">
        <v>279</v>
      </c>
      <c r="F655" s="13"/>
      <c r="G655" s="13"/>
      <c r="H655" s="13"/>
      <c r="I655" s="13"/>
    </row>
    <row r="656" spans="1:9" ht="15.75" x14ac:dyDescent="0.25">
      <c r="A656" s="60"/>
      <c r="B656" s="19">
        <v>454</v>
      </c>
      <c r="C656" s="19"/>
      <c r="D656" s="19">
        <v>46</v>
      </c>
      <c r="E656" s="19" t="s">
        <v>280</v>
      </c>
      <c r="F656" s="61">
        <v>401800</v>
      </c>
      <c r="G656" s="61"/>
      <c r="H656" s="61"/>
      <c r="I656" s="61">
        <f>F656+G656-H656</f>
        <v>401800</v>
      </c>
    </row>
    <row r="657" spans="1:9" ht="15.75" x14ac:dyDescent="0.25">
      <c r="A657" s="14"/>
      <c r="B657" s="12"/>
      <c r="C657" s="12"/>
      <c r="D657" s="12"/>
      <c r="E657" s="12"/>
      <c r="F657" s="13"/>
      <c r="G657" s="13"/>
      <c r="H657" s="13"/>
      <c r="I657" s="13"/>
    </row>
    <row r="658" spans="1:9" ht="15.75" x14ac:dyDescent="0.25">
      <c r="A658" s="14"/>
      <c r="B658" s="12"/>
      <c r="C658" s="12"/>
      <c r="D658" s="12"/>
      <c r="E658" s="12"/>
      <c r="F658" s="13"/>
      <c r="G658" s="13"/>
      <c r="H658" s="13"/>
      <c r="I658" s="13"/>
    </row>
    <row r="659" spans="1:9" ht="15.75" x14ac:dyDescent="0.25">
      <c r="A659" s="14"/>
      <c r="B659" s="12"/>
      <c r="C659" s="12"/>
      <c r="D659" s="12"/>
      <c r="E659" s="28" t="s">
        <v>281</v>
      </c>
      <c r="F659" s="13"/>
      <c r="G659" s="13"/>
      <c r="H659" s="13"/>
      <c r="I659" s="13"/>
    </row>
    <row r="660" spans="1:9" ht="37.15" customHeight="1" x14ac:dyDescent="0.25">
      <c r="A660" s="60"/>
      <c r="B660" s="19"/>
      <c r="C660" s="19">
        <v>814001</v>
      </c>
      <c r="D660" s="19"/>
      <c r="E660" s="63" t="s">
        <v>282</v>
      </c>
      <c r="F660" s="61">
        <v>5000</v>
      </c>
      <c r="G660" s="64"/>
      <c r="H660" s="64"/>
      <c r="I660" s="61">
        <f>F660+G660-H660</f>
        <v>5000</v>
      </c>
    </row>
    <row r="661" spans="1:9" ht="15.75" x14ac:dyDescent="0.25">
      <c r="B661" s="1"/>
      <c r="C661" s="1"/>
      <c r="D661" s="1"/>
      <c r="E661" s="1"/>
      <c r="F661" s="1"/>
      <c r="G661" s="1"/>
      <c r="H661" s="1"/>
      <c r="I661" s="1"/>
    </row>
    <row r="663" spans="1:9" x14ac:dyDescent="0.25">
      <c r="A663" t="s">
        <v>283</v>
      </c>
    </row>
    <row r="666" spans="1:9" x14ac:dyDescent="0.25">
      <c r="H666" s="65"/>
      <c r="I666" s="65"/>
    </row>
    <row r="667" spans="1:9" x14ac:dyDescent="0.25">
      <c r="H667" s="65"/>
      <c r="I667" s="65"/>
    </row>
    <row r="674" spans="8:9" x14ac:dyDescent="0.25">
      <c r="H674" s="65" t="s">
        <v>284</v>
      </c>
      <c r="I674" s="65"/>
    </row>
    <row r="675" spans="8:9" x14ac:dyDescent="0.25">
      <c r="H675" s="65"/>
      <c r="I675" s="65"/>
    </row>
  </sheetData>
  <mergeCells count="2">
    <mergeCell ref="A1:I1"/>
    <mergeCell ref="A4:I4"/>
  </mergeCells>
  <pageMargins left="0.70866141732283472" right="0.70866141732283472" top="0.74803149606299213" bottom="0.74803149606299213" header="0.31496062992125984" footer="0.31496062992125984"/>
  <pageSetup paperSize="9" scale="61" fitToHeight="1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Magdaléna Balážová</cp:lastModifiedBy>
  <cp:lastPrinted>2020-01-20T15:30:30Z</cp:lastPrinted>
  <dcterms:created xsi:type="dcterms:W3CDTF">2020-01-20T15:21:15Z</dcterms:created>
  <dcterms:modified xsi:type="dcterms:W3CDTF">2020-01-20T16:57:14Z</dcterms:modified>
</cp:coreProperties>
</file>