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lazova.MC-KVP\Desktop\MieR 7_4_2022\K bodu 5\"/>
    </mc:Choice>
  </mc:AlternateContent>
  <xr:revisionPtr revIDLastSave="0" documentId="13_ncr:1_{19E4A89A-C12A-40DC-AE31-EDAD9F32CB26}" xr6:coauthVersionLast="47" xr6:coauthVersionMax="47" xr10:uidLastSave="{00000000-0000-0000-0000-000000000000}"/>
  <bookViews>
    <workbookView xWindow="-120" yWindow="-120" windowWidth="24240" windowHeight="13140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6" i="1" l="1"/>
  <c r="H546" i="1"/>
  <c r="I546" i="1"/>
  <c r="J546" i="1"/>
  <c r="F546" i="1"/>
  <c r="J547" i="1"/>
  <c r="G547" i="1"/>
  <c r="H547" i="1"/>
  <c r="I547" i="1"/>
  <c r="F547" i="1"/>
  <c r="J548" i="1"/>
  <c r="J172" i="1"/>
  <c r="J173" i="1"/>
  <c r="J174" i="1"/>
  <c r="J175" i="1"/>
  <c r="J76" i="1" l="1"/>
  <c r="G81" i="1"/>
  <c r="H81" i="1"/>
  <c r="I81" i="1"/>
  <c r="F81" i="1"/>
  <c r="J459" i="1"/>
  <c r="G105" i="1"/>
  <c r="H105" i="1"/>
  <c r="I105" i="1"/>
  <c r="F105" i="1"/>
  <c r="J106" i="1"/>
  <c r="J93" i="1"/>
  <c r="J90" i="1"/>
  <c r="J29" i="1"/>
  <c r="G355" i="1"/>
  <c r="H355" i="1"/>
  <c r="I355" i="1"/>
  <c r="F355" i="1"/>
  <c r="J356" i="1"/>
  <c r="G384" i="1" l="1"/>
  <c r="H384" i="1"/>
  <c r="I384" i="1"/>
  <c r="F384" i="1"/>
  <c r="J385" i="1"/>
  <c r="J390" i="1" l="1"/>
  <c r="J389" i="1" s="1"/>
  <c r="I389" i="1"/>
  <c r="H389" i="1"/>
  <c r="G389" i="1"/>
  <c r="F389" i="1"/>
  <c r="J388" i="1"/>
  <c r="J387" i="1"/>
  <c r="J386" i="1"/>
  <c r="J383" i="1"/>
  <c r="J382" i="1"/>
  <c r="J381" i="1"/>
  <c r="J380" i="1"/>
  <c r="J379" i="1"/>
  <c r="J378" i="1"/>
  <c r="J377" i="1"/>
  <c r="J376" i="1"/>
  <c r="I375" i="1"/>
  <c r="H375" i="1"/>
  <c r="G375" i="1"/>
  <c r="F375" i="1"/>
  <c r="J374" i="1"/>
  <c r="J373" i="1"/>
  <c r="J372" i="1"/>
  <c r="J371" i="1"/>
  <c r="J370" i="1"/>
  <c r="J369" i="1"/>
  <c r="J368" i="1"/>
  <c r="J367" i="1"/>
  <c r="I366" i="1"/>
  <c r="H366" i="1"/>
  <c r="G366" i="1"/>
  <c r="F366" i="1"/>
  <c r="J365" i="1"/>
  <c r="J364" i="1"/>
  <c r="I363" i="1"/>
  <c r="H363" i="1"/>
  <c r="G363" i="1"/>
  <c r="F363" i="1"/>
  <c r="J361" i="1"/>
  <c r="J360" i="1" s="1"/>
  <c r="I360" i="1"/>
  <c r="H360" i="1"/>
  <c r="G360" i="1"/>
  <c r="F360" i="1"/>
  <c r="J359" i="1"/>
  <c r="J358" i="1"/>
  <c r="J357" i="1"/>
  <c r="J354" i="1"/>
  <c r="J353" i="1"/>
  <c r="J352" i="1"/>
  <c r="J351" i="1"/>
  <c r="J350" i="1"/>
  <c r="J349" i="1"/>
  <c r="J348" i="1"/>
  <c r="J347" i="1"/>
  <c r="I346" i="1"/>
  <c r="H346" i="1"/>
  <c r="G346" i="1"/>
  <c r="F346" i="1"/>
  <c r="J345" i="1"/>
  <c r="J344" i="1"/>
  <c r="J343" i="1"/>
  <c r="J342" i="1"/>
  <c r="J341" i="1"/>
  <c r="J340" i="1"/>
  <c r="J339" i="1"/>
  <c r="J338" i="1"/>
  <c r="I337" i="1"/>
  <c r="H337" i="1"/>
  <c r="G337" i="1"/>
  <c r="F337" i="1"/>
  <c r="J336" i="1"/>
  <c r="J335" i="1"/>
  <c r="I334" i="1"/>
  <c r="H334" i="1"/>
  <c r="G334" i="1"/>
  <c r="F334" i="1"/>
  <c r="J355" i="1" l="1"/>
  <c r="J363" i="1"/>
  <c r="J384" i="1"/>
  <c r="J334" i="1"/>
  <c r="J346" i="1"/>
  <c r="G333" i="1"/>
  <c r="H362" i="1"/>
  <c r="F333" i="1"/>
  <c r="F362" i="1"/>
  <c r="H333" i="1"/>
  <c r="J337" i="1"/>
  <c r="I333" i="1"/>
  <c r="I362" i="1"/>
  <c r="J375" i="1"/>
  <c r="J366" i="1"/>
  <c r="G362" i="1"/>
  <c r="H580" i="1"/>
  <c r="H579" i="1" s="1"/>
  <c r="I580" i="1"/>
  <c r="G580" i="1"/>
  <c r="J581" i="1"/>
  <c r="J580" i="1" s="1"/>
  <c r="J126" i="1"/>
  <c r="J42" i="1"/>
  <c r="G40" i="1"/>
  <c r="G43" i="1" s="1"/>
  <c r="H40" i="1"/>
  <c r="H43" i="1" s="1"/>
  <c r="I40" i="1"/>
  <c r="I43" i="1" s="1"/>
  <c r="F40" i="1"/>
  <c r="F43" i="1" s="1"/>
  <c r="J38" i="1"/>
  <c r="J39" i="1"/>
  <c r="J41" i="1"/>
  <c r="J52" i="1"/>
  <c r="J527" i="1"/>
  <c r="G34" i="1"/>
  <c r="H34" i="1"/>
  <c r="I34" i="1"/>
  <c r="G36" i="1"/>
  <c r="H36" i="1"/>
  <c r="I36" i="1"/>
  <c r="G53" i="1"/>
  <c r="G51" i="1" s="1"/>
  <c r="H53" i="1"/>
  <c r="H51" i="1" s="1"/>
  <c r="I53" i="1"/>
  <c r="I51" i="1" s="1"/>
  <c r="G59" i="1"/>
  <c r="H59" i="1"/>
  <c r="I59" i="1"/>
  <c r="G70" i="1"/>
  <c r="H70" i="1"/>
  <c r="I70" i="1"/>
  <c r="G73" i="1"/>
  <c r="H73" i="1"/>
  <c r="I73" i="1"/>
  <c r="G94" i="1"/>
  <c r="H94" i="1"/>
  <c r="I94" i="1"/>
  <c r="G99" i="1"/>
  <c r="H99" i="1"/>
  <c r="I99" i="1"/>
  <c r="G109" i="1"/>
  <c r="H109" i="1"/>
  <c r="I109" i="1"/>
  <c r="G130" i="1"/>
  <c r="G129" i="1" s="1"/>
  <c r="H130" i="1"/>
  <c r="H129" i="1" s="1"/>
  <c r="I130" i="1"/>
  <c r="I129" i="1" s="1"/>
  <c r="G138" i="1"/>
  <c r="G137" i="1" s="1"/>
  <c r="H138" i="1"/>
  <c r="H137" i="1" s="1"/>
  <c r="I138" i="1"/>
  <c r="I137" i="1" s="1"/>
  <c r="G143" i="1"/>
  <c r="H143" i="1"/>
  <c r="I143" i="1"/>
  <c r="G148" i="1"/>
  <c r="H148" i="1"/>
  <c r="I148" i="1"/>
  <c r="G158" i="1"/>
  <c r="H158" i="1"/>
  <c r="I158" i="1"/>
  <c r="G160" i="1"/>
  <c r="H160" i="1"/>
  <c r="I160" i="1"/>
  <c r="G167" i="1"/>
  <c r="H167" i="1"/>
  <c r="I167" i="1"/>
  <c r="G181" i="1"/>
  <c r="H181" i="1"/>
  <c r="I181" i="1"/>
  <c r="G185" i="1"/>
  <c r="H185" i="1"/>
  <c r="I185" i="1"/>
  <c r="G193" i="1"/>
  <c r="H193" i="1"/>
  <c r="I193" i="1"/>
  <c r="G206" i="1"/>
  <c r="H206" i="1"/>
  <c r="I206" i="1"/>
  <c r="G208" i="1"/>
  <c r="H208" i="1"/>
  <c r="I208" i="1"/>
  <c r="G210" i="1"/>
  <c r="H210" i="1"/>
  <c r="I210" i="1"/>
  <c r="G214" i="1"/>
  <c r="H214" i="1"/>
  <c r="I214" i="1"/>
  <c r="G218" i="1"/>
  <c r="G217" i="1" s="1"/>
  <c r="H218" i="1"/>
  <c r="H217" i="1" s="1"/>
  <c r="I218" i="1"/>
  <c r="I217" i="1" s="1"/>
  <c r="G222" i="1"/>
  <c r="H222" i="1"/>
  <c r="I222" i="1"/>
  <c r="G225" i="1"/>
  <c r="H225" i="1"/>
  <c r="I225" i="1"/>
  <c r="G227" i="1"/>
  <c r="H227" i="1"/>
  <c r="I227" i="1"/>
  <c r="G230" i="1"/>
  <c r="G229" i="1" s="1"/>
  <c r="H230" i="1"/>
  <c r="H229" i="1" s="1"/>
  <c r="I230" i="1"/>
  <c r="I229" i="1" s="1"/>
  <c r="G235" i="1"/>
  <c r="H235" i="1"/>
  <c r="I235" i="1"/>
  <c r="G239" i="1"/>
  <c r="H239" i="1"/>
  <c r="I239" i="1"/>
  <c r="G241" i="1"/>
  <c r="H241" i="1"/>
  <c r="I241" i="1"/>
  <c r="G244" i="1"/>
  <c r="H244" i="1"/>
  <c r="I244" i="1"/>
  <c r="G247" i="1"/>
  <c r="H247" i="1"/>
  <c r="I247" i="1"/>
  <c r="G250" i="1"/>
  <c r="H250" i="1"/>
  <c r="I250" i="1"/>
  <c r="G253" i="1"/>
  <c r="H253" i="1"/>
  <c r="I253" i="1"/>
  <c r="G262" i="1"/>
  <c r="H262" i="1"/>
  <c r="I262" i="1"/>
  <c r="G271" i="1"/>
  <c r="H271" i="1"/>
  <c r="I271" i="1"/>
  <c r="G276" i="1"/>
  <c r="H276" i="1"/>
  <c r="I276" i="1"/>
  <c r="G279" i="1"/>
  <c r="H279" i="1"/>
  <c r="I279" i="1"/>
  <c r="G282" i="1"/>
  <c r="H282" i="1"/>
  <c r="I282" i="1"/>
  <c r="G291" i="1"/>
  <c r="H291" i="1"/>
  <c r="I291" i="1"/>
  <c r="G300" i="1"/>
  <c r="H300" i="1"/>
  <c r="I300" i="1"/>
  <c r="G303" i="1"/>
  <c r="H303" i="1"/>
  <c r="I303" i="1"/>
  <c r="G306" i="1"/>
  <c r="H306" i="1"/>
  <c r="I306" i="1"/>
  <c r="G309" i="1"/>
  <c r="H309" i="1"/>
  <c r="I309" i="1"/>
  <c r="G318" i="1"/>
  <c r="H318" i="1"/>
  <c r="I318" i="1"/>
  <c r="G327" i="1"/>
  <c r="H327" i="1"/>
  <c r="I327" i="1"/>
  <c r="G331" i="1"/>
  <c r="H331" i="1"/>
  <c r="I331" i="1"/>
  <c r="G392" i="1"/>
  <c r="H392" i="1"/>
  <c r="I392" i="1"/>
  <c r="G401" i="1"/>
  <c r="H401" i="1"/>
  <c r="I401" i="1"/>
  <c r="G404" i="1"/>
  <c r="H404" i="1"/>
  <c r="I404" i="1"/>
  <c r="G408" i="1"/>
  <c r="H408" i="1"/>
  <c r="I408" i="1"/>
  <c r="G412" i="1"/>
  <c r="H412" i="1"/>
  <c r="I412" i="1"/>
  <c r="G415" i="1"/>
  <c r="H415" i="1"/>
  <c r="I415" i="1"/>
  <c r="G424" i="1"/>
  <c r="H424" i="1"/>
  <c r="I424" i="1"/>
  <c r="G432" i="1"/>
  <c r="H432" i="1"/>
  <c r="I432" i="1"/>
  <c r="G473" i="1"/>
  <c r="H473" i="1"/>
  <c r="I473" i="1"/>
  <c r="G483" i="1"/>
  <c r="G482" i="1" s="1"/>
  <c r="H483" i="1"/>
  <c r="H482" i="1" s="1"/>
  <c r="I483" i="1"/>
  <c r="I482" i="1" s="1"/>
  <c r="G489" i="1"/>
  <c r="H489" i="1"/>
  <c r="I489" i="1"/>
  <c r="G492" i="1"/>
  <c r="H492" i="1"/>
  <c r="I492" i="1"/>
  <c r="G494" i="1"/>
  <c r="H494" i="1"/>
  <c r="I494" i="1"/>
  <c r="G497" i="1"/>
  <c r="H497" i="1"/>
  <c r="I497" i="1"/>
  <c r="G506" i="1"/>
  <c r="G505" i="1" s="1"/>
  <c r="H506" i="1"/>
  <c r="H505" i="1" s="1"/>
  <c r="I506" i="1"/>
  <c r="I505" i="1" s="1"/>
  <c r="G510" i="1"/>
  <c r="G509" i="1" s="1"/>
  <c r="H510" i="1"/>
  <c r="H509" i="1" s="1"/>
  <c r="I510" i="1"/>
  <c r="I509" i="1" s="1"/>
  <c r="G514" i="1"/>
  <c r="H514" i="1"/>
  <c r="I514" i="1"/>
  <c r="G523" i="1"/>
  <c r="H523" i="1"/>
  <c r="I523" i="1"/>
  <c r="G528" i="1"/>
  <c r="H528" i="1"/>
  <c r="I528" i="1"/>
  <c r="G532" i="1"/>
  <c r="G531" i="1" s="1"/>
  <c r="H532" i="1"/>
  <c r="H531" i="1" s="1"/>
  <c r="I532" i="1"/>
  <c r="I531" i="1" s="1"/>
  <c r="G537" i="1"/>
  <c r="G536" i="1" s="1"/>
  <c r="H537" i="1"/>
  <c r="H536" i="1" s="1"/>
  <c r="I537" i="1"/>
  <c r="I536" i="1" s="1"/>
  <c r="G540" i="1"/>
  <c r="G539" i="1" s="1"/>
  <c r="H540" i="1"/>
  <c r="H539" i="1" s="1"/>
  <c r="I540" i="1"/>
  <c r="I539" i="1" s="1"/>
  <c r="G568" i="1"/>
  <c r="H568" i="1"/>
  <c r="I568" i="1"/>
  <c r="F568" i="1"/>
  <c r="G570" i="1"/>
  <c r="H570" i="1"/>
  <c r="H567" i="1" s="1"/>
  <c r="I570" i="1"/>
  <c r="F570" i="1"/>
  <c r="J569" i="1"/>
  <c r="J568" i="1" s="1"/>
  <c r="J571" i="1"/>
  <c r="J572" i="1"/>
  <c r="J573" i="1"/>
  <c r="G560" i="1"/>
  <c r="H560" i="1"/>
  <c r="I560" i="1"/>
  <c r="F560" i="1"/>
  <c r="J561" i="1"/>
  <c r="G574" i="1"/>
  <c r="H574" i="1"/>
  <c r="I574" i="1"/>
  <c r="G565" i="1"/>
  <c r="G564" i="1" s="1"/>
  <c r="H565" i="1"/>
  <c r="H564" i="1" s="1"/>
  <c r="I565" i="1"/>
  <c r="I564" i="1" s="1"/>
  <c r="G558" i="1"/>
  <c r="H558" i="1"/>
  <c r="I558" i="1"/>
  <c r="G555" i="1"/>
  <c r="G554" i="1" s="1"/>
  <c r="H555" i="1"/>
  <c r="H554" i="1" s="1"/>
  <c r="I555" i="1"/>
  <c r="I554" i="1" s="1"/>
  <c r="G544" i="1"/>
  <c r="H544" i="1"/>
  <c r="I544" i="1"/>
  <c r="G549" i="1"/>
  <c r="H549" i="1"/>
  <c r="I549" i="1"/>
  <c r="G468" i="1"/>
  <c r="G467" i="1" s="1"/>
  <c r="H468" i="1"/>
  <c r="H467" i="1" s="1"/>
  <c r="I468" i="1"/>
  <c r="I467" i="1" s="1"/>
  <c r="G464" i="1"/>
  <c r="H464" i="1"/>
  <c r="I464" i="1"/>
  <c r="G457" i="1"/>
  <c r="H457" i="1"/>
  <c r="I457" i="1"/>
  <c r="G452" i="1"/>
  <c r="H452" i="1"/>
  <c r="I452" i="1"/>
  <c r="G450" i="1"/>
  <c r="H450" i="1"/>
  <c r="I450" i="1"/>
  <c r="G440" i="1"/>
  <c r="H440" i="1"/>
  <c r="I440" i="1"/>
  <c r="G460" i="1"/>
  <c r="H460" i="1"/>
  <c r="I460" i="1"/>
  <c r="F460" i="1"/>
  <c r="J461" i="1"/>
  <c r="J428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1" i="1"/>
  <c r="J32" i="1"/>
  <c r="J33" i="1"/>
  <c r="J35" i="1"/>
  <c r="J36" i="1" s="1"/>
  <c r="J45" i="1"/>
  <c r="J47" i="1"/>
  <c r="J49" i="1"/>
  <c r="J54" i="1"/>
  <c r="J55" i="1"/>
  <c r="J56" i="1"/>
  <c r="J57" i="1"/>
  <c r="J58" i="1"/>
  <c r="J60" i="1"/>
  <c r="J61" i="1"/>
  <c r="J62" i="1"/>
  <c r="J63" i="1"/>
  <c r="J64" i="1"/>
  <c r="J65" i="1"/>
  <c r="J66" i="1"/>
  <c r="J67" i="1"/>
  <c r="J68" i="1"/>
  <c r="J71" i="1"/>
  <c r="J72" i="1"/>
  <c r="J74" i="1"/>
  <c r="J75" i="1"/>
  <c r="J77" i="1"/>
  <c r="J78" i="1"/>
  <c r="J79" i="1"/>
  <c r="J80" i="1"/>
  <c r="J82" i="1"/>
  <c r="J83" i="1"/>
  <c r="J84" i="1"/>
  <c r="J85" i="1"/>
  <c r="J86" i="1"/>
  <c r="J87" i="1"/>
  <c r="J88" i="1"/>
  <c r="J89" i="1"/>
  <c r="J91" i="1"/>
  <c r="J92" i="1"/>
  <c r="J95" i="1"/>
  <c r="J96" i="1"/>
  <c r="J97" i="1"/>
  <c r="J98" i="1"/>
  <c r="J100" i="1"/>
  <c r="J101" i="1"/>
  <c r="J102" i="1"/>
  <c r="J103" i="1"/>
  <c r="J104" i="1"/>
  <c r="J107" i="1"/>
  <c r="J108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7" i="1"/>
  <c r="J128" i="1"/>
  <c r="J131" i="1"/>
  <c r="J132" i="1"/>
  <c r="J133" i="1"/>
  <c r="J134" i="1"/>
  <c r="J135" i="1"/>
  <c r="J136" i="1"/>
  <c r="J139" i="1"/>
  <c r="J140" i="1"/>
  <c r="J141" i="1"/>
  <c r="J144" i="1"/>
  <c r="J145" i="1"/>
  <c r="J146" i="1"/>
  <c r="J147" i="1"/>
  <c r="J149" i="1"/>
  <c r="J150" i="1"/>
  <c r="J151" i="1"/>
  <c r="J152" i="1"/>
  <c r="J153" i="1"/>
  <c r="J154" i="1"/>
  <c r="J155" i="1"/>
  <c r="J156" i="1"/>
  <c r="J159" i="1"/>
  <c r="J158" i="1" s="1"/>
  <c r="J161" i="1"/>
  <c r="J162" i="1"/>
  <c r="J163" i="1"/>
  <c r="J164" i="1"/>
  <c r="J165" i="1"/>
  <c r="J166" i="1"/>
  <c r="J168" i="1"/>
  <c r="J169" i="1"/>
  <c r="J170" i="1"/>
  <c r="J171" i="1"/>
  <c r="J176" i="1"/>
  <c r="J177" i="1"/>
  <c r="J178" i="1"/>
  <c r="J179" i="1"/>
  <c r="J180" i="1"/>
  <c r="J182" i="1"/>
  <c r="J183" i="1"/>
  <c r="J184" i="1"/>
  <c r="J186" i="1"/>
  <c r="J187" i="1"/>
  <c r="J188" i="1"/>
  <c r="J189" i="1"/>
  <c r="J190" i="1"/>
  <c r="J191" i="1"/>
  <c r="J192" i="1"/>
  <c r="J194" i="1"/>
  <c r="J195" i="1"/>
  <c r="J196" i="1"/>
  <c r="J197" i="1"/>
  <c r="J198" i="1"/>
  <c r="J199" i="1"/>
  <c r="J200" i="1"/>
  <c r="J201" i="1"/>
  <c r="J202" i="1"/>
  <c r="J203" i="1"/>
  <c r="J204" i="1"/>
  <c r="J207" i="1"/>
  <c r="J206" i="1" s="1"/>
  <c r="J209" i="1"/>
  <c r="J208" i="1" s="1"/>
  <c r="J211" i="1"/>
  <c r="J212" i="1"/>
  <c r="J213" i="1"/>
  <c r="J215" i="1"/>
  <c r="J216" i="1"/>
  <c r="J219" i="1"/>
  <c r="J220" i="1"/>
  <c r="J223" i="1"/>
  <c r="J224" i="1"/>
  <c r="J226" i="1"/>
  <c r="J225" i="1" s="1"/>
  <c r="J228" i="1"/>
  <c r="J227" i="1" s="1"/>
  <c r="J231" i="1"/>
  <c r="J230" i="1" s="1"/>
  <c r="J229" i="1" s="1"/>
  <c r="J236" i="1"/>
  <c r="J237" i="1"/>
  <c r="J238" i="1"/>
  <c r="J240" i="1"/>
  <c r="J239" i="1" s="1"/>
  <c r="J242" i="1"/>
  <c r="J241" i="1" s="1"/>
  <c r="J245" i="1"/>
  <c r="J246" i="1"/>
  <c r="J248" i="1"/>
  <c r="J247" i="1" s="1"/>
  <c r="J251" i="1"/>
  <c r="J252" i="1"/>
  <c r="J254" i="1"/>
  <c r="J255" i="1"/>
  <c r="J256" i="1"/>
  <c r="J257" i="1"/>
  <c r="J258" i="1"/>
  <c r="J259" i="1"/>
  <c r="J260" i="1"/>
  <c r="J261" i="1"/>
  <c r="J263" i="1"/>
  <c r="J264" i="1"/>
  <c r="J265" i="1"/>
  <c r="J266" i="1"/>
  <c r="J267" i="1"/>
  <c r="J268" i="1"/>
  <c r="J269" i="1"/>
  <c r="J270" i="1"/>
  <c r="J272" i="1"/>
  <c r="J273" i="1"/>
  <c r="J274" i="1"/>
  <c r="J275" i="1"/>
  <c r="J277" i="1"/>
  <c r="J276" i="1" s="1"/>
  <c r="J280" i="1"/>
  <c r="J281" i="1"/>
  <c r="J283" i="1"/>
  <c r="J284" i="1"/>
  <c r="J285" i="1"/>
  <c r="J286" i="1"/>
  <c r="J287" i="1"/>
  <c r="J288" i="1"/>
  <c r="J289" i="1"/>
  <c r="J290" i="1"/>
  <c r="J292" i="1"/>
  <c r="J293" i="1"/>
  <c r="J294" i="1"/>
  <c r="J295" i="1"/>
  <c r="J296" i="1"/>
  <c r="J297" i="1"/>
  <c r="J298" i="1"/>
  <c r="J299" i="1"/>
  <c r="J301" i="1"/>
  <c r="J302" i="1"/>
  <c r="J304" i="1"/>
  <c r="J303" i="1" s="1"/>
  <c r="J307" i="1"/>
  <c r="J308" i="1"/>
  <c r="J310" i="1"/>
  <c r="J311" i="1"/>
  <c r="J312" i="1"/>
  <c r="J313" i="1"/>
  <c r="J314" i="1"/>
  <c r="J315" i="1"/>
  <c r="J316" i="1"/>
  <c r="J317" i="1"/>
  <c r="J319" i="1"/>
  <c r="J320" i="1"/>
  <c r="J321" i="1"/>
  <c r="J322" i="1"/>
  <c r="J323" i="1"/>
  <c r="J324" i="1"/>
  <c r="J325" i="1"/>
  <c r="J326" i="1"/>
  <c r="J328" i="1"/>
  <c r="J329" i="1"/>
  <c r="J330" i="1"/>
  <c r="J332" i="1"/>
  <c r="J331" i="1" s="1"/>
  <c r="J393" i="1"/>
  <c r="J394" i="1"/>
  <c r="J395" i="1"/>
  <c r="J396" i="1"/>
  <c r="J397" i="1"/>
  <c r="J398" i="1"/>
  <c r="J399" i="1"/>
  <c r="J402" i="1"/>
  <c r="J403" i="1"/>
  <c r="J405" i="1"/>
  <c r="J406" i="1"/>
  <c r="J407" i="1"/>
  <c r="J409" i="1"/>
  <c r="J410" i="1"/>
  <c r="J411" i="1"/>
  <c r="J413" i="1"/>
  <c r="J414" i="1"/>
  <c r="J416" i="1"/>
  <c r="J417" i="1"/>
  <c r="J418" i="1"/>
  <c r="J419" i="1"/>
  <c r="J420" i="1"/>
  <c r="J421" i="1"/>
  <c r="J425" i="1"/>
  <c r="J426" i="1"/>
  <c r="J427" i="1"/>
  <c r="J429" i="1"/>
  <c r="J430" i="1"/>
  <c r="J431" i="1"/>
  <c r="J433" i="1"/>
  <c r="J434" i="1"/>
  <c r="J435" i="1"/>
  <c r="J436" i="1"/>
  <c r="J441" i="1"/>
  <c r="J442" i="1"/>
  <c r="J443" i="1"/>
  <c r="J444" i="1"/>
  <c r="J445" i="1"/>
  <c r="J446" i="1"/>
  <c r="J447" i="1"/>
  <c r="J448" i="1"/>
  <c r="J451" i="1"/>
  <c r="J450" i="1" s="1"/>
  <c r="J453" i="1"/>
  <c r="J454" i="1"/>
  <c r="J458" i="1"/>
  <c r="J462" i="1"/>
  <c r="J463" i="1"/>
  <c r="J465" i="1"/>
  <c r="J466" i="1"/>
  <c r="J469" i="1"/>
  <c r="J470" i="1"/>
  <c r="J474" i="1"/>
  <c r="J475" i="1"/>
  <c r="J476" i="1"/>
  <c r="J477" i="1"/>
  <c r="J478" i="1"/>
  <c r="J479" i="1"/>
  <c r="J480" i="1"/>
  <c r="J481" i="1"/>
  <c r="J484" i="1"/>
  <c r="J485" i="1"/>
  <c r="J486" i="1"/>
  <c r="J490" i="1"/>
  <c r="J491" i="1"/>
  <c r="J493" i="1"/>
  <c r="J492" i="1" s="1"/>
  <c r="J495" i="1"/>
  <c r="J494" i="1" s="1"/>
  <c r="J498" i="1"/>
  <c r="J499" i="1"/>
  <c r="J500" i="1"/>
  <c r="J501" i="1"/>
  <c r="J502" i="1"/>
  <c r="J503" i="1"/>
  <c r="J504" i="1"/>
  <c r="J507" i="1"/>
  <c r="J508" i="1"/>
  <c r="J511" i="1"/>
  <c r="J512" i="1"/>
  <c r="J515" i="1"/>
  <c r="J516" i="1"/>
  <c r="J517" i="1"/>
  <c r="J518" i="1"/>
  <c r="J519" i="1"/>
  <c r="J520" i="1"/>
  <c r="J521" i="1"/>
  <c r="J524" i="1"/>
  <c r="J525" i="1"/>
  <c r="J526" i="1"/>
  <c r="J529" i="1"/>
  <c r="J530" i="1"/>
  <c r="J533" i="1"/>
  <c r="J534" i="1"/>
  <c r="J535" i="1"/>
  <c r="J538" i="1"/>
  <c r="J537" i="1" s="1"/>
  <c r="J536" i="1" s="1"/>
  <c r="J541" i="1"/>
  <c r="J540" i="1" s="1"/>
  <c r="J539" i="1" s="1"/>
  <c r="J545" i="1"/>
  <c r="J544" i="1" s="1"/>
  <c r="J550" i="1"/>
  <c r="J551" i="1"/>
  <c r="J552" i="1"/>
  <c r="J553" i="1"/>
  <c r="J556" i="1"/>
  <c r="J555" i="1" s="1"/>
  <c r="J554" i="1" s="1"/>
  <c r="J559" i="1"/>
  <c r="J558" i="1" s="1"/>
  <c r="J562" i="1"/>
  <c r="J563" i="1"/>
  <c r="J566" i="1"/>
  <c r="J565" i="1" s="1"/>
  <c r="J564" i="1" s="1"/>
  <c r="J576" i="1"/>
  <c r="J11" i="1"/>
  <c r="J105" i="1" l="1"/>
  <c r="J81" i="1"/>
  <c r="J333" i="1"/>
  <c r="J362" i="1"/>
  <c r="J510" i="1"/>
  <c r="J509" i="1" s="1"/>
  <c r="H578" i="1"/>
  <c r="J578" i="1" s="1"/>
  <c r="J579" i="1"/>
  <c r="F567" i="1"/>
  <c r="G567" i="1"/>
  <c r="J40" i="1"/>
  <c r="J43" i="1" s="1"/>
  <c r="J222" i="1"/>
  <c r="J221" i="1" s="1"/>
  <c r="J506" i="1"/>
  <c r="J505" i="1" s="1"/>
  <c r="J306" i="1"/>
  <c r="J250" i="1"/>
  <c r="J489" i="1"/>
  <c r="J488" i="1" s="1"/>
  <c r="J487" i="1" s="1"/>
  <c r="J412" i="1"/>
  <c r="J300" i="1"/>
  <c r="J218" i="1"/>
  <c r="J217" i="1" s="1"/>
  <c r="J532" i="1"/>
  <c r="J531" i="1" s="1"/>
  <c r="J401" i="1"/>
  <c r="J244" i="1"/>
  <c r="J243" i="1" s="1"/>
  <c r="J235" i="1"/>
  <c r="J234" i="1" s="1"/>
  <c r="J523" i="1"/>
  <c r="J432" i="1"/>
  <c r="J415" i="1"/>
  <c r="J404" i="1"/>
  <c r="J392" i="1"/>
  <c r="J318" i="1"/>
  <c r="J271" i="1"/>
  <c r="J181" i="1"/>
  <c r="J94" i="1"/>
  <c r="J53" i="1"/>
  <c r="J291" i="1"/>
  <c r="J279" i="1"/>
  <c r="J214" i="1"/>
  <c r="J70" i="1"/>
  <c r="H37" i="1"/>
  <c r="H44" i="1" s="1"/>
  <c r="J473" i="1"/>
  <c r="J282" i="1"/>
  <c r="J99" i="1"/>
  <c r="J73" i="1"/>
  <c r="J59" i="1"/>
  <c r="J528" i="1"/>
  <c r="J483" i="1"/>
  <c r="J482" i="1" s="1"/>
  <c r="J408" i="1"/>
  <c r="J327" i="1"/>
  <c r="J570" i="1"/>
  <c r="J567" i="1" s="1"/>
  <c r="J309" i="1"/>
  <c r="J253" i="1"/>
  <c r="J185" i="1"/>
  <c r="J160" i="1"/>
  <c r="J138" i="1"/>
  <c r="J137" i="1" s="1"/>
  <c r="G37" i="1"/>
  <c r="G44" i="1" s="1"/>
  <c r="J424" i="1"/>
  <c r="J262" i="1"/>
  <c r="J148" i="1"/>
  <c r="J143" i="1"/>
  <c r="J130" i="1"/>
  <c r="J129" i="1" s="1"/>
  <c r="J514" i="1"/>
  <c r="J497" i="1"/>
  <c r="I567" i="1"/>
  <c r="I37" i="1"/>
  <c r="I44" i="1" s="1"/>
  <c r="J109" i="1"/>
  <c r="I522" i="1"/>
  <c r="I513" i="1" s="1"/>
  <c r="I496" i="1"/>
  <c r="I488" i="1"/>
  <c r="I487" i="1" s="1"/>
  <c r="I472" i="1"/>
  <c r="I471" i="1" s="1"/>
  <c r="I423" i="1"/>
  <c r="I422" i="1" s="1"/>
  <c r="I400" i="1"/>
  <c r="I391" i="1" s="1"/>
  <c r="I305" i="1"/>
  <c r="I278" i="1"/>
  <c r="I249" i="1"/>
  <c r="I243" i="1"/>
  <c r="I234" i="1"/>
  <c r="I221" i="1"/>
  <c r="H205" i="1"/>
  <c r="I69" i="1"/>
  <c r="I50" i="1" s="1"/>
  <c r="G157" i="1"/>
  <c r="G142" i="1" s="1"/>
  <c r="J193" i="1"/>
  <c r="H522" i="1"/>
  <c r="H513" i="1" s="1"/>
  <c r="H496" i="1"/>
  <c r="H488" i="1"/>
  <c r="H487" i="1" s="1"/>
  <c r="H472" i="1"/>
  <c r="H471" i="1" s="1"/>
  <c r="H423" i="1"/>
  <c r="H422" i="1" s="1"/>
  <c r="H400" i="1"/>
  <c r="H391" i="1" s="1"/>
  <c r="H305" i="1"/>
  <c r="H278" i="1"/>
  <c r="H249" i="1"/>
  <c r="H243" i="1"/>
  <c r="H234" i="1"/>
  <c r="H221" i="1"/>
  <c r="G205" i="1"/>
  <c r="J210" i="1"/>
  <c r="G522" i="1"/>
  <c r="G513" i="1" s="1"/>
  <c r="G496" i="1"/>
  <c r="G488" i="1"/>
  <c r="G487" i="1" s="1"/>
  <c r="G472" i="1"/>
  <c r="G471" i="1" s="1"/>
  <c r="G423" i="1"/>
  <c r="G422" i="1" s="1"/>
  <c r="G400" i="1"/>
  <c r="G391" i="1" s="1"/>
  <c r="G305" i="1"/>
  <c r="G278" i="1"/>
  <c r="G249" i="1"/>
  <c r="G243" i="1"/>
  <c r="G234" i="1"/>
  <c r="G221" i="1"/>
  <c r="H157" i="1"/>
  <c r="H142" i="1" s="1"/>
  <c r="G69" i="1"/>
  <c r="G50" i="1" s="1"/>
  <c r="I157" i="1"/>
  <c r="I142" i="1" s="1"/>
  <c r="H69" i="1"/>
  <c r="H50" i="1" s="1"/>
  <c r="I205" i="1"/>
  <c r="J34" i="1"/>
  <c r="J37" i="1" s="1"/>
  <c r="G557" i="1"/>
  <c r="I557" i="1"/>
  <c r="J468" i="1"/>
  <c r="J467" i="1" s="1"/>
  <c r="J560" i="1"/>
  <c r="J557" i="1" s="1"/>
  <c r="G449" i="1"/>
  <c r="G439" i="1" s="1"/>
  <c r="I456" i="1"/>
  <c r="I455" i="1" s="1"/>
  <c r="J464" i="1"/>
  <c r="J457" i="1"/>
  <c r="J460" i="1"/>
  <c r="J440" i="1"/>
  <c r="I449" i="1"/>
  <c r="I439" i="1" s="1"/>
  <c r="G456" i="1"/>
  <c r="G455" i="1" s="1"/>
  <c r="J549" i="1"/>
  <c r="J452" i="1"/>
  <c r="J449" i="1" s="1"/>
  <c r="H557" i="1"/>
  <c r="H543" i="1" s="1"/>
  <c r="H449" i="1"/>
  <c r="H439" i="1" s="1"/>
  <c r="H456" i="1"/>
  <c r="H455" i="1" s="1"/>
  <c r="I233" i="1" l="1"/>
  <c r="I232" i="1" s="1"/>
  <c r="J423" i="1"/>
  <c r="J422" i="1" s="1"/>
  <c r="G543" i="1"/>
  <c r="J205" i="1"/>
  <c r="J496" i="1"/>
  <c r="J249" i="1"/>
  <c r="J400" i="1"/>
  <c r="J391" i="1" s="1"/>
  <c r="J278" i="1"/>
  <c r="J522" i="1"/>
  <c r="J513" i="1" s="1"/>
  <c r="J472" i="1"/>
  <c r="J471" i="1" s="1"/>
  <c r="J233" i="1"/>
  <c r="J69" i="1"/>
  <c r="J305" i="1"/>
  <c r="I543" i="1"/>
  <c r="H233" i="1"/>
  <c r="H232" i="1" s="1"/>
  <c r="G233" i="1"/>
  <c r="G232" i="1" s="1"/>
  <c r="I438" i="1"/>
  <c r="G438" i="1"/>
  <c r="J456" i="1"/>
  <c r="J455" i="1" s="1"/>
  <c r="H438" i="1"/>
  <c r="J232" i="1" l="1"/>
  <c r="G48" i="1"/>
  <c r="G46" i="1" s="1"/>
  <c r="I48" i="1"/>
  <c r="I46" i="1" s="1"/>
  <c r="H48" i="1"/>
  <c r="H46" i="1" s="1"/>
  <c r="F549" i="1"/>
  <c r="F36" i="1"/>
  <c r="F544" i="1"/>
  <c r="F575" i="1"/>
  <c r="F574" i="1" l="1"/>
  <c r="J575" i="1"/>
  <c r="J574" i="1" s="1"/>
  <c r="J543" i="1" s="1"/>
  <c r="F558" i="1"/>
  <c r="F565" i="1"/>
  <c r="J44" i="1"/>
  <c r="F53" i="1"/>
  <c r="F510" i="1"/>
  <c r="F392" i="1"/>
  <c r="F99" i="1"/>
  <c r="F468" i="1"/>
  <c r="F59" i="1"/>
  <c r="F564" i="1" l="1"/>
  <c r="F557" i="1"/>
  <c r="F210" i="1"/>
  <c r="F300" i="1" l="1"/>
  <c r="F291" i="1"/>
  <c r="F282" i="1"/>
  <c r="F279" i="1"/>
  <c r="F303" i="1"/>
  <c r="F404" i="1" l="1"/>
  <c r="F318" i="1" l="1"/>
  <c r="F309" i="1"/>
  <c r="F70" i="1"/>
  <c r="F331" i="1" l="1"/>
  <c r="F327" i="1"/>
  <c r="F306" i="1"/>
  <c r="F239" i="1"/>
  <c r="F305" i="1" l="1"/>
  <c r="F440" i="1" l="1"/>
  <c r="F167" i="1"/>
  <c r="J167" i="1" s="1"/>
  <c r="J157" i="1" s="1"/>
  <c r="J142" i="1" s="1"/>
  <c r="F278" i="1" l="1"/>
  <c r="F218" i="1"/>
  <c r="F225" i="1" l="1"/>
  <c r="F247" i="1" l="1"/>
  <c r="F235" i="1"/>
  <c r="F241" i="1"/>
  <c r="F244" i="1"/>
  <c r="F234" i="1" l="1"/>
  <c r="F243" i="1"/>
  <c r="F233" i="1" l="1"/>
  <c r="F532" i="1"/>
  <c r="F73" i="1"/>
  <c r="F94" i="1"/>
  <c r="F130" i="1"/>
  <c r="F143" i="1"/>
  <c r="F148" i="1"/>
  <c r="F158" i="1"/>
  <c r="F160" i="1"/>
  <c r="F181" i="1"/>
  <c r="F185" i="1"/>
  <c r="F193" i="1"/>
  <c r="F206" i="1"/>
  <c r="F208" i="1"/>
  <c r="F214" i="1"/>
  <c r="F227" i="1"/>
  <c r="F230" i="1"/>
  <c r="F250" i="1"/>
  <c r="F253" i="1"/>
  <c r="F262" i="1"/>
  <c r="F271" i="1"/>
  <c r="F276" i="1"/>
  <c r="F537" i="1"/>
  <c r="F528" i="1"/>
  <c r="F523" i="1"/>
  <c r="F514" i="1"/>
  <c r="F506" i="1"/>
  <c r="F497" i="1"/>
  <c r="F494" i="1"/>
  <c r="F492" i="1"/>
  <c r="F489" i="1"/>
  <c r="F483" i="1"/>
  <c r="F473" i="1"/>
  <c r="F467" i="1"/>
  <c r="F464" i="1"/>
  <c r="F457" i="1"/>
  <c r="F452" i="1"/>
  <c r="F450" i="1"/>
  <c r="F432" i="1"/>
  <c r="F424" i="1"/>
  <c r="F415" i="1"/>
  <c r="F412" i="1"/>
  <c r="F408" i="1"/>
  <c r="F401" i="1"/>
  <c r="F222" i="1"/>
  <c r="F217" i="1"/>
  <c r="F138" i="1"/>
  <c r="F109" i="1"/>
  <c r="F51" i="1"/>
  <c r="J51" i="1" s="1"/>
  <c r="J50" i="1" s="1"/>
  <c r="F555" i="1"/>
  <c r="F540" i="1"/>
  <c r="F34" i="1"/>
  <c r="F554" i="1" l="1"/>
  <c r="F543" i="1" s="1"/>
  <c r="F137" i="1"/>
  <c r="F482" i="1"/>
  <c r="F536" i="1"/>
  <c r="F531" i="1"/>
  <c r="F505" i="1"/>
  <c r="F539" i="1"/>
  <c r="F229" i="1"/>
  <c r="F129" i="1"/>
  <c r="F221" i="1"/>
  <c r="F449" i="1"/>
  <c r="F249" i="1"/>
  <c r="F400" i="1"/>
  <c r="F69" i="1"/>
  <c r="F205" i="1"/>
  <c r="F423" i="1"/>
  <c r="F488" i="1"/>
  <c r="F522" i="1"/>
  <c r="F157" i="1"/>
  <c r="F456" i="1"/>
  <c r="F37" i="1"/>
  <c r="F472" i="1" l="1"/>
  <c r="F471" i="1" s="1"/>
  <c r="F455" i="1"/>
  <c r="F496" i="1"/>
  <c r="F487" i="1"/>
  <c r="F391" i="1"/>
  <c r="F422" i="1"/>
  <c r="F142" i="1"/>
  <c r="F439" i="1"/>
  <c r="J439" i="1"/>
  <c r="J438" i="1" s="1"/>
  <c r="J48" i="1" s="1"/>
  <c r="J46" i="1" s="1"/>
  <c r="F513" i="1"/>
  <c r="F50" i="1"/>
  <c r="F509" i="1"/>
  <c r="F232" i="1" l="1"/>
  <c r="F438" i="1"/>
  <c r="F44" i="1"/>
  <c r="F48" i="1" l="1"/>
  <c r="F46" i="1" l="1"/>
</calcChain>
</file>

<file path=xl/sharedStrings.xml><?xml version="1.0" encoding="utf-8"?>
<sst xmlns="http://schemas.openxmlformats.org/spreadsheetml/2006/main" count="759" uniqueCount="321">
  <si>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</si>
  <si>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</si>
  <si>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</si>
  <si>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</si>
  <si>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</si>
  <si>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</si>
  <si>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</si>
  <si>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</si>
  <si>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</si>
  <si>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</si>
  <si>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</si>
  <si>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</si>
  <si>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</si>
  <si>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</si>
  <si>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</si>
  <si>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</si>
  <si>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</si>
  <si>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</si>
  <si>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</si>
  <si>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</si>
  <si>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</si>
  <si>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</si>
  <si>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</si>
  <si>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</si>
  <si>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</si>
  <si>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</si>
  <si>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</si>
  <si>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</si>
  <si>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</si>
  <si>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</si>
  <si>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</si>
  <si>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</si>
  <si>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</si>
  <si>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</si>
  <si>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</si>
  <si>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</si>
  <si>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</si>
  <si>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</si>
  <si>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</si>
  <si>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</si>
  <si>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</si>
  <si>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</si>
  <si>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</si>
  <si>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</si>
  <si>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</si>
  <si>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</si>
  <si>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</si>
  <si>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</si>
  <si>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</si>
  <si>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</si>
  <si>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</si>
  <si>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</si>
  <si>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</si>
  <si>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</si>
  <si>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</si>
  <si>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</si>
  <si>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</si>
  <si>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</si>
  <si>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</si>
  <si>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</si>
  <si>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</si>
  <si>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</si>
  <si>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</si>
  <si>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</si>
  <si>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</si>
  <si>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</si>
  <si>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</si>
  <si>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</si>
  <si>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</si>
  <si>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</si>
  <si>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</si>
  <si>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</si>
  <si>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</si>
  <si>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</si>
  <si>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</si>
  <si>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</si>
  <si>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</si>
  <si>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</si>
  <si>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</si>
  <si>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</si>
  <si>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</si>
  <si>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</si>
  <si>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</si>
  <si>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</si>
  <si>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</si>
  <si>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</si>
  <si>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</si>
  <si>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</si>
  <si>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</si>
  <si>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</si>
  <si>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</si>
  <si>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</si>
  <si>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</si>
  <si>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</si>
  <si>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</si>
  <si>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</si>
  <si>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</si>
  <si>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</si>
  <si>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</si>
  <si>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</si>
  <si>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</si>
  <si>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</si>
  <si>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</si>
  <si>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</si>
  <si>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</si>
  <si>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</si>
  <si>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</si>
  <si>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</si>
  <si>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</si>
  <si>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</si>
  <si>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</si>
  <si>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</si>
  <si>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</si>
  <si>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</si>
  <si>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</si>
  <si>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</si>
  <si>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</si>
  <si>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</si>
  <si>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</si>
  <si>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</si>
  <si>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</si>
  <si>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</si>
  <si>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</si>
  <si>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</si>
  <si>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</si>
  <si>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</si>
  <si>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</si>
  <si>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</si>
  <si>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</si>
  <si>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</si>
  <si>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</si>
  <si>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</si>
  <si>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</si>
  <si>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</si>
  <si>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</si>
  <si>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</si>
  <si>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</si>
  <si>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</si>
  <si>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</si>
  <si>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>nákup PHM do kosačiek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</si>
  <si>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</si>
  <si>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</si>
  <si>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</si>
  <si>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</si>
  <si>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</si>
  <si>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</si>
  <si>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</si>
  <si>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</si>
  <si>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</si>
  <si>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</si>
  <si>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</si>
  <si>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</si>
  <si>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</si>
  <si>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</si>
  <si>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</si>
  <si>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</si>
  <si>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</si>
  <si>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</si>
  <si>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</si>
  <si>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</si>
  <si>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</si>
  <si>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</si>
  <si>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</si>
  <si>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</si>
  <si>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</si>
  <si>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</si>
  <si>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</si>
  <si>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</si>
  <si>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</si>
  <si>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</si>
  <si>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</si>
  <si>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</si>
  <si>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</si>
  <si>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</si>
  <si>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</si>
  <si>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</si>
  <si>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</si>
  <si>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</si>
  <si>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</si>
  <si>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</si>
  <si>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</si>
  <si>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</si>
  <si>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</si>
  <si>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</si>
  <si>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</si>
  <si>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</si>
  <si>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</si>
  <si>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</si>
  <si>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</si>
  <si>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</si>
  <si>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</si>
  <si>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</si>
  <si>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</si>
  <si>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</si>
  <si>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</si>
  <si>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</si>
  <si>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</si>
  <si>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</si>
  <si>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</si>
  <si>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</si>
  <si>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</si>
  <si>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</si>
  <si>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</si>
  <si>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</si>
  <si>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</si>
  <si>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</si>
  <si>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</si>
  <si>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</si>
  <si>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</si>
  <si>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</si>
  <si>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</si>
  <si>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</si>
  <si>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</si>
  <si>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</si>
  <si>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</si>
  <si>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</si>
  <si>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</si>
  <si>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</si>
  <si>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</si>
  <si>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</si>
  <si>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</si>
  <si>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</si>
  <si>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</si>
  <si>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</si>
  <si>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</si>
  <si>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</si>
  <si>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</si>
  <si>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</si>
  <si>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</si>
  <si>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</si>
  <si>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</si>
  <si>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</si>
  <si>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</si>
  <si>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</si>
  <si>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</si>
  <si>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</si>
  <si>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</si>
  <si>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</si>
  <si>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</si>
  <si>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</si>
  <si>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</si>
  <si>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</si>
  <si>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</si>
  <si>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</si>
  <si>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72h, 11H, 111, 72c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</si>
  <si>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</si>
  <si>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</si>
  <si>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</si>
  <si>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</si>
  <si>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</si>
  <si>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</si>
  <si>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</si>
  <si>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</si>
  <si>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</si>
  <si>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</si>
  <si>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</si>
  <si>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</si>
  <si>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</si>
  <si>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</si>
  <si>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</si>
  <si>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</si>
  <si>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</si>
  <si>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</si>
  <si>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</si>
  <si>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</si>
  <si>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</si>
  <si>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</si>
  <si>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</si>
  <si>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</si>
  <si>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</si>
  <si>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</si>
  <si>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</si>
  <si>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</si>
  <si>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</si>
  <si>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</si>
  <si>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</si>
  <si>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</si>
  <si>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</si>
  <si>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</si>
  <si>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</si>
  <si>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</si>
  <si>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</si>
  <si>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</si>
  <si>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</si>
  <si>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</si>
  <si>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</si>
  <si>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</si>
  <si>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</si>
  <si>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</si>
  <si>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72a</t>
  </si>
  <si>
    <t>41, 72c, 72h, 11H, 72a</t>
  </si>
  <si>
    <t>41, 72c,  72a</t>
  </si>
  <si>
    <t>41, 72c, 72a</t>
  </si>
  <si>
    <t>41, 131L</t>
  </si>
  <si>
    <t>41,111,    72c, 72h, 131L</t>
  </si>
  <si>
    <t>41, 72h, 11H, 111, 72a, 72c, 131L</t>
  </si>
  <si>
    <t>46, 131L, 72a, 71</t>
  </si>
  <si>
    <t>starosta</t>
  </si>
  <si>
    <t>Výdavky súvisiace so zamestnávaním UoZ § 54 od 1.3.2022-31.8.2022 - nový projekt 108</t>
  </si>
  <si>
    <t>Výdavky súvisiace so zamestnávaním UoZ § 54 od 1.1.2022-30.6.2022 - nový projekt 786</t>
  </si>
  <si>
    <t>Úhrada nákladov COVID-19</t>
  </si>
  <si>
    <t>Licencie</t>
  </si>
  <si>
    <t>Návrh na II. zmenu rozpočtu na 2022</t>
  </si>
  <si>
    <t>upravený rozpočet po OE č. 1 a II. zmene rozpočtu</t>
  </si>
  <si>
    <t>Košice, 1.4.2022</t>
  </si>
  <si>
    <t>špec. služby - revízie bleskozvodov, elektrických zariadení, spracovanie žiadostí o NFP, energetický audit</t>
  </si>
  <si>
    <t>Všeobecný materiál Komunitná kaviareň</t>
  </si>
  <si>
    <t>Interiérové vybavenie Komunitná kaviareň</t>
  </si>
  <si>
    <t>Nákup prevádzkových zariadení Komunitná kaviareň</t>
  </si>
  <si>
    <t>Prevádzkové stroje, prístroje Komunitná kaviareň</t>
  </si>
  <si>
    <t>Tonery</t>
  </si>
  <si>
    <t>46, 72c, 41</t>
  </si>
  <si>
    <t>Administratívne poplatky, výherné hracie automaty</t>
  </si>
  <si>
    <t>Skate park, vnútroblok Klimkovičova - Čordákova, Linear park Wuppertálska, Parkovisko Húskova - rozšírenie, Parkovisko Zombova - rozšírenie, Fontána, Parkovisko Dénešova, Parkovacie domy</t>
  </si>
  <si>
    <t>Príjmy z prenajatých budov, priestorov ... poplatky trhové,          z prenájmu PS KVP</t>
  </si>
  <si>
    <t>41, 72c, 131L, 111</t>
  </si>
  <si>
    <t>41, 72c, 111</t>
  </si>
  <si>
    <t>41, 11H</t>
  </si>
  <si>
    <t>46, 72c, 11H, 41</t>
  </si>
  <si>
    <t>71</t>
  </si>
  <si>
    <r>
      <t>Mgr. Ladislav L</t>
    </r>
    <r>
      <rPr>
        <sz val="11"/>
        <color theme="1"/>
        <rFont val="Calibri"/>
        <family val="2"/>
        <charset val="238"/>
      </rPr>
      <t xml:space="preserve">örinc, v. r.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</si>
</sst>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Fill="1" applyBorder="1"/>
    <xf numFmtId="4" fontId="0" fillId="0" borderId="10" xfId="0" applyNumberFormat="1" applyBorder="1"/>
    <xf numFmtId="0" fontId="4" fillId="0" borderId="10" xfId="0" applyFont="1" applyFill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4" fillId="12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3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Fill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0" fontId="0" fillId="0" borderId="12" xfId="0" applyFont="1" applyBorder="1"/>
    <xf numFmtId="4" fontId="4" fillId="0" borderId="12" xfId="0" applyNumberFormat="1" applyFont="1" applyBorder="1"/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3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7" borderId="10" xfId="0" applyNumberFormat="1" applyFont="1" applyFill="1" applyBorder="1"/>
    <xf numFmtId="4" fontId="6" fillId="4" borderId="10" xfId="0" applyNumberFormat="1" applyFont="1" applyFill="1" applyBorder="1"/>
    <xf numFmtId="4" fontId="6" fillId="13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3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3" borderId="12" xfId="0" applyNumberFormat="1" applyFont="1" applyFill="1" applyBorder="1"/>
    <xf numFmtId="4" fontId="6" fillId="6" borderId="12" xfId="0" applyNumberFormat="1" applyFont="1" applyFill="1" applyBorder="1"/>
    <xf numFmtId="4" fontId="6" fillId="7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4" fontId="5" fillId="7" borderId="5" xfId="0" applyNumberFormat="1" applyFont="1" applyFill="1" applyBorder="1"/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FF66"/>
      <color rgb="FFCCCCFF"/>
      <color rgb="FF9A57CD"/>
      <color rgb="FFFF99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588"/>
  <sheetViews>
    <sheetView tabSelected="1" topLeftCell="A565" zoomScaleNormal="100" workbookViewId="0">
      <selection activeCell="E588" sqref="E588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7.85546875" customWidth="1"/>
    <col min="6" max="6" width="15.7109375" customWidth="1"/>
    <col min="7" max="7" width="11.42578125" bestFit="1" customWidth="1"/>
    <col min="8" max="8" width="14.5703125" bestFit="1" customWidth="1"/>
    <col min="9" max="9" width="13.140625" bestFit="1" customWidth="1"/>
    <col min="10" max="10" width="19.42578125" customWidth="1"/>
    <col min="12" max="12" width="10" bestFit="1" customWidth="1"/>
    <col min="13" max="13" width="11.42578125" bestFit="1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2" spans="1:10" x14ac:dyDescent="0.25">
      <c r="F2" s="62"/>
    </row>
    <row r="4" spans="1:10" ht="18.75" x14ac:dyDescent="0.3">
      <c r="A4" s="210" t="s">
        <v>302</v>
      </c>
      <c r="B4" s="210"/>
      <c r="C4" s="210"/>
      <c r="D4" s="210"/>
      <c r="E4" s="210"/>
      <c r="F4" s="210"/>
      <c r="G4" s="210"/>
      <c r="H4" s="210"/>
      <c r="I4" s="210"/>
      <c r="J4" s="210"/>
    </row>
    <row r="6" spans="1:10" ht="16.5" thickBot="1" x14ac:dyDescent="0.3">
      <c r="A6" s="3"/>
      <c r="B6" s="3"/>
      <c r="C6" s="3"/>
      <c r="D6" s="3"/>
      <c r="E6" s="3"/>
      <c r="J6" s="119" t="s">
        <v>278</v>
      </c>
    </row>
    <row r="7" spans="1:10" ht="15.75" customHeight="1" x14ac:dyDescent="0.25">
      <c r="A7" s="4" t="s">
        <v>1</v>
      </c>
      <c r="B7" s="5" t="s">
        <v>208</v>
      </c>
      <c r="C7" s="5"/>
      <c r="D7" s="4" t="s">
        <v>2</v>
      </c>
      <c r="E7" s="155"/>
      <c r="F7" s="201" t="s">
        <v>268</v>
      </c>
      <c r="G7" s="204" t="s">
        <v>272</v>
      </c>
      <c r="H7" s="4" t="s">
        <v>269</v>
      </c>
      <c r="I7" s="173" t="s">
        <v>269</v>
      </c>
      <c r="J7" s="207" t="s">
        <v>303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156" t="s">
        <v>7</v>
      </c>
      <c r="F8" s="202"/>
      <c r="G8" s="205"/>
      <c r="H8" s="92" t="s">
        <v>270</v>
      </c>
      <c r="I8" s="174" t="s">
        <v>271</v>
      </c>
      <c r="J8" s="208"/>
    </row>
    <row r="9" spans="1:10" ht="31.5" customHeight="1" thickBot="1" x14ac:dyDescent="0.3">
      <c r="A9" s="8"/>
      <c r="B9" s="8"/>
      <c r="C9" s="8"/>
      <c r="D9" s="8"/>
      <c r="E9" s="157"/>
      <c r="F9" s="203"/>
      <c r="G9" s="206"/>
      <c r="H9" s="150"/>
      <c r="I9" s="175"/>
      <c r="J9" s="209"/>
    </row>
    <row r="10" spans="1:10" ht="15.75" x14ac:dyDescent="0.25">
      <c r="A10" s="9"/>
      <c r="B10" s="10"/>
      <c r="C10" s="10"/>
      <c r="D10" s="10"/>
      <c r="E10" s="72" t="s">
        <v>8</v>
      </c>
      <c r="F10" s="170"/>
      <c r="G10" s="159"/>
      <c r="H10" s="149"/>
      <c r="I10" s="176"/>
      <c r="J10" s="170"/>
    </row>
    <row r="11" spans="1:10" ht="15.75" x14ac:dyDescent="0.25">
      <c r="A11" s="11"/>
      <c r="B11" s="12"/>
      <c r="C11" s="12">
        <v>111003</v>
      </c>
      <c r="D11" s="12">
        <v>41</v>
      </c>
      <c r="E11" s="57" t="s">
        <v>262</v>
      </c>
      <c r="F11" s="67">
        <v>1383554</v>
      </c>
      <c r="G11" s="98"/>
      <c r="H11" s="93"/>
      <c r="I11" s="117"/>
      <c r="J11" s="99">
        <f>F11+G11+H11-I11</f>
        <v>1383554</v>
      </c>
    </row>
    <row r="12" spans="1:10" ht="15.75" x14ac:dyDescent="0.25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8"/>
      <c r="H12" s="95"/>
      <c r="I12" s="117"/>
      <c r="J12" s="99">
        <f t="shared" ref="J12:J78" si="0">F12+G12+H12-I12</f>
        <v>12501</v>
      </c>
    </row>
    <row r="13" spans="1:10" ht="15.75" x14ac:dyDescent="0.25">
      <c r="A13" s="11"/>
      <c r="B13" s="12"/>
      <c r="C13" s="12">
        <v>212002</v>
      </c>
      <c r="D13" s="12">
        <v>41</v>
      </c>
      <c r="E13" s="73" t="s">
        <v>10</v>
      </c>
      <c r="F13" s="99">
        <v>81538</v>
      </c>
      <c r="G13" s="98"/>
      <c r="H13" s="34"/>
      <c r="I13" s="116"/>
      <c r="J13" s="99">
        <f t="shared" si="0"/>
        <v>81538</v>
      </c>
    </row>
    <row r="14" spans="1:10" ht="31.5" x14ac:dyDescent="0.25">
      <c r="A14" s="11"/>
      <c r="B14" s="12"/>
      <c r="C14" s="12">
        <v>212003</v>
      </c>
      <c r="D14" s="12">
        <v>41</v>
      </c>
      <c r="E14" s="73" t="s">
        <v>314</v>
      </c>
      <c r="F14" s="99">
        <v>153207</v>
      </c>
      <c r="G14" s="128">
        <v>20000</v>
      </c>
      <c r="H14" s="95"/>
      <c r="I14" s="116"/>
      <c r="J14" s="99">
        <f t="shared" si="0"/>
        <v>173207</v>
      </c>
    </row>
    <row r="15" spans="1:10" ht="15.75" x14ac:dyDescent="0.25">
      <c r="A15" s="11"/>
      <c r="B15" s="12"/>
      <c r="C15" s="12">
        <v>212004</v>
      </c>
      <c r="D15" s="12">
        <v>41</v>
      </c>
      <c r="E15" s="73" t="s">
        <v>209</v>
      </c>
      <c r="F15" s="99">
        <v>1200</v>
      </c>
      <c r="G15" s="98"/>
      <c r="H15" s="34"/>
      <c r="I15" s="116"/>
      <c r="J15" s="99">
        <f t="shared" si="0"/>
        <v>1200</v>
      </c>
    </row>
    <row r="16" spans="1:10" ht="15.75" x14ac:dyDescent="0.25">
      <c r="A16" s="11"/>
      <c r="B16" s="12"/>
      <c r="C16" s="12">
        <v>221002</v>
      </c>
      <c r="D16" s="12">
        <v>41</v>
      </c>
      <c r="E16" s="73" t="s">
        <v>228</v>
      </c>
      <c r="F16" s="99">
        <v>10000</v>
      </c>
      <c r="G16" s="98"/>
      <c r="H16" s="34"/>
      <c r="I16" s="116"/>
      <c r="J16" s="99">
        <f t="shared" si="0"/>
        <v>10000</v>
      </c>
    </row>
    <row r="17" spans="1:10" ht="15.75" x14ac:dyDescent="0.25">
      <c r="A17" s="11"/>
      <c r="B17" s="12"/>
      <c r="C17" s="12">
        <v>221004</v>
      </c>
      <c r="D17" s="12">
        <v>41</v>
      </c>
      <c r="E17" s="73" t="s">
        <v>312</v>
      </c>
      <c r="F17" s="99">
        <v>11100</v>
      </c>
      <c r="G17" s="128">
        <v>6500</v>
      </c>
      <c r="H17" s="34"/>
      <c r="I17" s="116"/>
      <c r="J17" s="99">
        <f t="shared" si="0"/>
        <v>17600</v>
      </c>
    </row>
    <row r="18" spans="1:10" ht="15.75" x14ac:dyDescent="0.25">
      <c r="A18" s="11"/>
      <c r="B18" s="12"/>
      <c r="C18" s="12">
        <v>222003</v>
      </c>
      <c r="D18" s="12">
        <v>41</v>
      </c>
      <c r="E18" s="57" t="s">
        <v>11</v>
      </c>
      <c r="F18" s="99">
        <v>1000</v>
      </c>
      <c r="G18" s="98"/>
      <c r="H18" s="96"/>
      <c r="I18" s="116"/>
      <c r="J18" s="99">
        <f t="shared" si="0"/>
        <v>1000</v>
      </c>
    </row>
    <row r="19" spans="1:10" ht="31.5" x14ac:dyDescent="0.25">
      <c r="A19" s="11"/>
      <c r="B19" s="12"/>
      <c r="C19" s="12">
        <v>223001</v>
      </c>
      <c r="D19" s="12">
        <v>41</v>
      </c>
      <c r="E19" s="73" t="s">
        <v>12</v>
      </c>
      <c r="F19" s="99">
        <v>5000</v>
      </c>
      <c r="G19" s="98"/>
      <c r="H19" s="96"/>
      <c r="I19" s="116"/>
      <c r="J19" s="99">
        <f t="shared" si="0"/>
        <v>5000</v>
      </c>
    </row>
    <row r="20" spans="1:10" ht="15.75" x14ac:dyDescent="0.25">
      <c r="A20" s="11"/>
      <c r="B20" s="12"/>
      <c r="C20" s="12">
        <v>223003</v>
      </c>
      <c r="D20" s="12">
        <v>41</v>
      </c>
      <c r="E20" s="73" t="s">
        <v>13</v>
      </c>
      <c r="F20" s="99">
        <v>500</v>
      </c>
      <c r="G20" s="98"/>
      <c r="H20" s="96"/>
      <c r="I20" s="116"/>
      <c r="J20" s="99">
        <f t="shared" si="0"/>
        <v>500</v>
      </c>
    </row>
    <row r="21" spans="1:10" ht="15.75" x14ac:dyDescent="0.25">
      <c r="A21" s="11"/>
      <c r="B21" s="12">
        <v>243</v>
      </c>
      <c r="C21" s="12"/>
      <c r="D21" s="12">
        <v>41</v>
      </c>
      <c r="E21" s="57" t="s">
        <v>14</v>
      </c>
      <c r="F21" s="99">
        <v>500</v>
      </c>
      <c r="G21" s="98"/>
      <c r="H21" s="96"/>
      <c r="I21" s="116"/>
      <c r="J21" s="99">
        <f t="shared" si="0"/>
        <v>500</v>
      </c>
    </row>
    <row r="22" spans="1:10" ht="15.75" x14ac:dyDescent="0.25">
      <c r="A22" s="11"/>
      <c r="B22" s="12"/>
      <c r="C22" s="12">
        <v>292006</v>
      </c>
      <c r="D22" s="12">
        <v>41</v>
      </c>
      <c r="E22" s="57" t="s">
        <v>15</v>
      </c>
      <c r="F22" s="99">
        <v>2000</v>
      </c>
      <c r="G22" s="98"/>
      <c r="H22" s="96"/>
      <c r="I22" s="116"/>
      <c r="J22" s="99">
        <f t="shared" si="0"/>
        <v>2000</v>
      </c>
    </row>
    <row r="23" spans="1:10" ht="15.75" x14ac:dyDescent="0.25">
      <c r="A23" s="11"/>
      <c r="B23" s="12"/>
      <c r="C23" s="12">
        <v>292008</v>
      </c>
      <c r="D23" s="12">
        <v>41</v>
      </c>
      <c r="E23" s="57" t="s">
        <v>16</v>
      </c>
      <c r="F23" s="99">
        <v>5000</v>
      </c>
      <c r="G23" s="98"/>
      <c r="H23" s="96"/>
      <c r="I23" s="116"/>
      <c r="J23" s="99">
        <f t="shared" si="0"/>
        <v>5000</v>
      </c>
    </row>
    <row r="24" spans="1:10" ht="15.75" x14ac:dyDescent="0.25">
      <c r="A24" s="11"/>
      <c r="B24" s="12"/>
      <c r="C24" s="12">
        <v>292012</v>
      </c>
      <c r="D24" s="12">
        <v>41</v>
      </c>
      <c r="E24" s="57" t="s">
        <v>17</v>
      </c>
      <c r="F24" s="99">
        <v>5000</v>
      </c>
      <c r="G24" s="98"/>
      <c r="H24" s="96"/>
      <c r="I24" s="116"/>
      <c r="J24" s="99">
        <f t="shared" si="0"/>
        <v>5000</v>
      </c>
    </row>
    <row r="25" spans="1:10" ht="15.75" x14ac:dyDescent="0.25">
      <c r="A25" s="11"/>
      <c r="B25" s="12"/>
      <c r="C25" s="12">
        <v>292017</v>
      </c>
      <c r="D25" s="12">
        <v>41</v>
      </c>
      <c r="E25" s="57" t="s">
        <v>18</v>
      </c>
      <c r="F25" s="99">
        <v>500</v>
      </c>
      <c r="G25" s="128">
        <v>3500</v>
      </c>
      <c r="H25" s="96"/>
      <c r="I25" s="116"/>
      <c r="J25" s="99">
        <f t="shared" si="0"/>
        <v>4000</v>
      </c>
    </row>
    <row r="26" spans="1:10" ht="15.75" x14ac:dyDescent="0.25">
      <c r="A26" s="11"/>
      <c r="B26" s="12"/>
      <c r="C26" s="12">
        <v>292019</v>
      </c>
      <c r="D26" s="12">
        <v>41</v>
      </c>
      <c r="E26" s="57" t="s">
        <v>19</v>
      </c>
      <c r="F26" s="99">
        <v>150</v>
      </c>
      <c r="G26" s="98"/>
      <c r="H26" s="96"/>
      <c r="I26" s="116"/>
      <c r="J26" s="99">
        <f t="shared" si="0"/>
        <v>150</v>
      </c>
    </row>
    <row r="27" spans="1:10" ht="15.75" x14ac:dyDescent="0.25">
      <c r="A27" s="11"/>
      <c r="B27" s="12"/>
      <c r="C27" s="12">
        <v>292027</v>
      </c>
      <c r="D27" s="12">
        <v>41</v>
      </c>
      <c r="E27" s="57" t="s">
        <v>20</v>
      </c>
      <c r="F27" s="67">
        <v>7613</v>
      </c>
      <c r="G27" s="98"/>
      <c r="H27" s="96"/>
      <c r="I27" s="116"/>
      <c r="J27" s="99">
        <f t="shared" si="0"/>
        <v>7613</v>
      </c>
    </row>
    <row r="28" spans="1:10" ht="15.75" x14ac:dyDescent="0.25">
      <c r="A28" s="11"/>
      <c r="B28" s="12"/>
      <c r="C28" s="12">
        <v>312001</v>
      </c>
      <c r="D28" s="12" t="s">
        <v>21</v>
      </c>
      <c r="E28" s="73" t="s">
        <v>22</v>
      </c>
      <c r="F28" s="100">
        <v>86172</v>
      </c>
      <c r="G28" s="98"/>
      <c r="H28" s="96"/>
      <c r="I28" s="116"/>
      <c r="J28" s="100">
        <f t="shared" si="0"/>
        <v>86172</v>
      </c>
    </row>
    <row r="29" spans="1:10" ht="15.75" x14ac:dyDescent="0.25">
      <c r="A29" s="11"/>
      <c r="B29" s="12"/>
      <c r="C29" s="12">
        <v>312001</v>
      </c>
      <c r="D29" s="12">
        <v>111</v>
      </c>
      <c r="E29" s="73" t="s">
        <v>300</v>
      </c>
      <c r="F29" s="100"/>
      <c r="G29" s="128">
        <v>8614.07</v>
      </c>
      <c r="H29" s="96"/>
      <c r="I29" s="116"/>
      <c r="J29" s="100">
        <f t="shared" si="0"/>
        <v>8614.07</v>
      </c>
    </row>
    <row r="30" spans="1:10" ht="15.75" x14ac:dyDescent="0.25">
      <c r="A30" s="11"/>
      <c r="B30" s="12"/>
      <c r="C30" s="12">
        <v>312007</v>
      </c>
      <c r="D30" s="14" t="s">
        <v>23</v>
      </c>
      <c r="E30" s="73" t="s">
        <v>248</v>
      </c>
      <c r="F30" s="101">
        <v>8000</v>
      </c>
      <c r="G30" s="128"/>
      <c r="H30" s="96"/>
      <c r="I30" s="116"/>
      <c r="J30" s="101">
        <f t="shared" si="0"/>
        <v>8000</v>
      </c>
    </row>
    <row r="31" spans="1:10" ht="15.75" x14ac:dyDescent="0.25">
      <c r="A31" s="11"/>
      <c r="B31" s="12"/>
      <c r="C31" s="12">
        <v>312012</v>
      </c>
      <c r="D31" s="12">
        <v>111</v>
      </c>
      <c r="E31" s="57" t="s">
        <v>24</v>
      </c>
      <c r="F31" s="102">
        <v>7700</v>
      </c>
      <c r="G31" s="128">
        <v>18.690000000000001</v>
      </c>
      <c r="H31" s="96"/>
      <c r="I31" s="127"/>
      <c r="J31" s="102">
        <f t="shared" si="0"/>
        <v>7718.69</v>
      </c>
    </row>
    <row r="32" spans="1:10" ht="15.75" x14ac:dyDescent="0.25">
      <c r="A32" s="11"/>
      <c r="B32" s="12">
        <v>311</v>
      </c>
      <c r="C32" s="12"/>
      <c r="D32" s="12" t="s">
        <v>25</v>
      </c>
      <c r="E32" s="57" t="s">
        <v>265</v>
      </c>
      <c r="F32" s="103">
        <v>24706</v>
      </c>
      <c r="G32" s="98"/>
      <c r="H32" s="96"/>
      <c r="I32" s="116"/>
      <c r="J32" s="103">
        <f t="shared" si="0"/>
        <v>24706</v>
      </c>
    </row>
    <row r="33" spans="1:13" ht="15.75" x14ac:dyDescent="0.25">
      <c r="A33" s="11"/>
      <c r="B33" s="12">
        <v>311</v>
      </c>
      <c r="C33" s="12"/>
      <c r="D33" s="12" t="s">
        <v>25</v>
      </c>
      <c r="E33" s="57" t="s">
        <v>264</v>
      </c>
      <c r="F33" s="103">
        <v>19583</v>
      </c>
      <c r="G33" s="98"/>
      <c r="H33" s="34"/>
      <c r="I33" s="116"/>
      <c r="J33" s="103">
        <f t="shared" si="0"/>
        <v>19583</v>
      </c>
    </row>
    <row r="34" spans="1:13" ht="47.25" x14ac:dyDescent="0.25">
      <c r="A34" s="15"/>
      <c r="B34" s="16"/>
      <c r="C34" s="16"/>
      <c r="D34" s="44" t="s">
        <v>244</v>
      </c>
      <c r="E34" s="74" t="s">
        <v>26</v>
      </c>
      <c r="F34" s="104">
        <f>SUM(F11:F33)</f>
        <v>1826524</v>
      </c>
      <c r="G34" s="141">
        <f t="shared" ref="G34:J34" si="1">SUM(G11:G33)</f>
        <v>38632.76</v>
      </c>
      <c r="H34" s="140">
        <f t="shared" si="1"/>
        <v>0</v>
      </c>
      <c r="I34" s="142">
        <f t="shared" si="1"/>
        <v>0</v>
      </c>
      <c r="J34" s="104">
        <f t="shared" si="1"/>
        <v>1865156.76</v>
      </c>
    </row>
    <row r="35" spans="1:13" ht="15.75" x14ac:dyDescent="0.25">
      <c r="A35" s="20"/>
      <c r="B35" s="21"/>
      <c r="C35" s="21">
        <v>322005</v>
      </c>
      <c r="D35" s="21" t="s">
        <v>23</v>
      </c>
      <c r="E35" s="75" t="s">
        <v>247</v>
      </c>
      <c r="F35" s="101">
        <v>90000</v>
      </c>
      <c r="G35" s="98"/>
      <c r="H35" s="34"/>
      <c r="I35" s="116"/>
      <c r="J35" s="101">
        <f t="shared" si="0"/>
        <v>90000</v>
      </c>
    </row>
    <row r="36" spans="1:13" ht="15.75" x14ac:dyDescent="0.25">
      <c r="A36" s="15"/>
      <c r="B36" s="16"/>
      <c r="C36" s="16"/>
      <c r="D36" s="16" t="s">
        <v>23</v>
      </c>
      <c r="E36" s="74" t="s">
        <v>211</v>
      </c>
      <c r="F36" s="104">
        <f>F35</f>
        <v>90000</v>
      </c>
      <c r="G36" s="141">
        <f t="shared" ref="G36:J36" si="2">G35</f>
        <v>0</v>
      </c>
      <c r="H36" s="140">
        <f t="shared" si="2"/>
        <v>0</v>
      </c>
      <c r="I36" s="142">
        <f t="shared" si="2"/>
        <v>0</v>
      </c>
      <c r="J36" s="104">
        <f t="shared" si="2"/>
        <v>90000</v>
      </c>
    </row>
    <row r="37" spans="1:13" ht="15.75" x14ac:dyDescent="0.25">
      <c r="A37" s="18"/>
      <c r="B37" s="19"/>
      <c r="C37" s="19"/>
      <c r="D37" s="19"/>
      <c r="E37" s="76" t="s">
        <v>27</v>
      </c>
      <c r="F37" s="105">
        <f>F34+F36</f>
        <v>1916524</v>
      </c>
      <c r="G37" s="160">
        <f t="shared" ref="G37:J37" si="3">G34+G36</f>
        <v>38632.76</v>
      </c>
      <c r="H37" s="146">
        <f t="shared" si="3"/>
        <v>0</v>
      </c>
      <c r="I37" s="177">
        <f t="shared" si="3"/>
        <v>0</v>
      </c>
      <c r="J37" s="105">
        <f t="shared" si="3"/>
        <v>1955156.76</v>
      </c>
    </row>
    <row r="38" spans="1:13" ht="15.75" x14ac:dyDescent="0.25">
      <c r="A38" s="20"/>
      <c r="B38" s="21">
        <v>453</v>
      </c>
      <c r="C38" s="21"/>
      <c r="D38" s="21" t="s">
        <v>280</v>
      </c>
      <c r="E38" s="77" t="s">
        <v>281</v>
      </c>
      <c r="F38" s="107"/>
      <c r="G38" s="131">
        <v>1603.51</v>
      </c>
      <c r="H38" s="121"/>
      <c r="I38" s="178"/>
      <c r="J38" s="99">
        <f t="shared" si="0"/>
        <v>1603.51</v>
      </c>
    </row>
    <row r="39" spans="1:13" ht="15.75" x14ac:dyDescent="0.25">
      <c r="A39" s="20"/>
      <c r="B39" s="21">
        <v>453</v>
      </c>
      <c r="C39" s="21"/>
      <c r="D39" s="21" t="s">
        <v>210</v>
      </c>
      <c r="E39" s="77" t="s">
        <v>282</v>
      </c>
      <c r="F39" s="107"/>
      <c r="G39" s="131">
        <v>6000</v>
      </c>
      <c r="H39" s="121"/>
      <c r="I39" s="178"/>
      <c r="J39" s="99">
        <f t="shared" si="0"/>
        <v>6000</v>
      </c>
    </row>
    <row r="40" spans="1:13" ht="15.75" x14ac:dyDescent="0.25">
      <c r="A40" s="20"/>
      <c r="B40" s="23">
        <v>453</v>
      </c>
      <c r="C40" s="23"/>
      <c r="D40" s="23" t="s">
        <v>283</v>
      </c>
      <c r="E40" s="78" t="s">
        <v>28</v>
      </c>
      <c r="F40" s="107">
        <f>SUM(F38:F39)</f>
        <v>0</v>
      </c>
      <c r="G40" s="161">
        <f t="shared" ref="G40:J40" si="4">SUM(G38:G39)</f>
        <v>7603.51</v>
      </c>
      <c r="H40" s="120">
        <f t="shared" si="4"/>
        <v>0</v>
      </c>
      <c r="I40" s="178">
        <f t="shared" si="4"/>
        <v>0</v>
      </c>
      <c r="J40" s="107">
        <f t="shared" si="4"/>
        <v>7603.51</v>
      </c>
    </row>
    <row r="41" spans="1:13" ht="15.75" x14ac:dyDescent="0.25">
      <c r="A41" s="20"/>
      <c r="B41" s="23">
        <v>454</v>
      </c>
      <c r="C41" s="23"/>
      <c r="D41" s="23">
        <v>46</v>
      </c>
      <c r="E41" s="78" t="s">
        <v>207</v>
      </c>
      <c r="F41" s="108">
        <v>225027</v>
      </c>
      <c r="G41" s="162">
        <v>48000</v>
      </c>
      <c r="H41" s="147"/>
      <c r="I41" s="179"/>
      <c r="J41" s="108">
        <f>F41+G41+H41-I41</f>
        <v>273027</v>
      </c>
    </row>
    <row r="42" spans="1:13" ht="15.75" x14ac:dyDescent="0.25">
      <c r="A42" s="20"/>
      <c r="B42" s="23">
        <v>456</v>
      </c>
      <c r="C42" s="23"/>
      <c r="D42" s="23">
        <v>71</v>
      </c>
      <c r="E42" s="78" t="s">
        <v>284</v>
      </c>
      <c r="F42" s="107"/>
      <c r="G42" s="161">
        <v>10000</v>
      </c>
      <c r="H42" s="120"/>
      <c r="I42" s="178"/>
      <c r="J42" s="107">
        <f>G42+H42-I42</f>
        <v>10000</v>
      </c>
    </row>
    <row r="43" spans="1:13" ht="47.25" x14ac:dyDescent="0.25">
      <c r="A43" s="25"/>
      <c r="B43" s="26"/>
      <c r="C43" s="26"/>
      <c r="D43" s="125" t="s">
        <v>296</v>
      </c>
      <c r="E43" s="79" t="s">
        <v>29</v>
      </c>
      <c r="F43" s="109">
        <f>F40+F41+F42</f>
        <v>225027</v>
      </c>
      <c r="G43" s="163">
        <f t="shared" ref="G43:J43" si="5">G40+G41+G42</f>
        <v>65603.510000000009</v>
      </c>
      <c r="H43" s="148">
        <f t="shared" si="5"/>
        <v>0</v>
      </c>
      <c r="I43" s="180">
        <f t="shared" si="5"/>
        <v>0</v>
      </c>
      <c r="J43" s="109">
        <f t="shared" si="5"/>
        <v>290630.51</v>
      </c>
    </row>
    <row r="44" spans="1:13" ht="15.75" x14ac:dyDescent="0.25">
      <c r="A44" s="18"/>
      <c r="B44" s="19"/>
      <c r="C44" s="19"/>
      <c r="D44" s="19"/>
      <c r="E44" s="76" t="s">
        <v>242</v>
      </c>
      <c r="F44" s="105">
        <f>F37+F43</f>
        <v>2141551</v>
      </c>
      <c r="G44" s="160">
        <f>G37+G43</f>
        <v>104236.27000000002</v>
      </c>
      <c r="H44" s="146">
        <f>H37+H43</f>
        <v>0</v>
      </c>
      <c r="I44" s="177">
        <f>I37+I43</f>
        <v>0</v>
      </c>
      <c r="J44" s="105">
        <f>J37+J43</f>
        <v>2245787.27</v>
      </c>
    </row>
    <row r="45" spans="1:13" ht="15.75" x14ac:dyDescent="0.25">
      <c r="A45" s="11"/>
      <c r="B45" s="12"/>
      <c r="C45" s="12"/>
      <c r="D45" s="12"/>
      <c r="E45" s="57"/>
      <c r="F45" s="110"/>
      <c r="G45" s="98"/>
      <c r="H45" s="34"/>
      <c r="I45" s="116"/>
      <c r="J45" s="99">
        <f t="shared" si="0"/>
        <v>0</v>
      </c>
    </row>
    <row r="46" spans="1:13" ht="15.75" x14ac:dyDescent="0.25">
      <c r="A46" s="18"/>
      <c r="B46" s="19"/>
      <c r="C46" s="19"/>
      <c r="D46" s="19"/>
      <c r="E46" s="76" t="s">
        <v>243</v>
      </c>
      <c r="F46" s="105">
        <f>F543+F48+F579</f>
        <v>2141551</v>
      </c>
      <c r="G46" s="160">
        <f>G543+G48+G579</f>
        <v>104236.26999999999</v>
      </c>
      <c r="H46" s="146">
        <f>H543+H48+H579</f>
        <v>37096</v>
      </c>
      <c r="I46" s="177">
        <f>I543+I48+I579</f>
        <v>37096</v>
      </c>
      <c r="J46" s="105">
        <f>J543+J48+J579</f>
        <v>2245787.27</v>
      </c>
    </row>
    <row r="47" spans="1:13" ht="15.75" x14ac:dyDescent="0.25">
      <c r="A47" s="11"/>
      <c r="B47" s="12"/>
      <c r="C47" s="12"/>
      <c r="D47" s="12"/>
      <c r="E47" s="57"/>
      <c r="F47" s="106"/>
      <c r="G47" s="98"/>
      <c r="H47" s="34"/>
      <c r="I47" s="116"/>
      <c r="J47" s="99">
        <f t="shared" si="0"/>
        <v>0</v>
      </c>
    </row>
    <row r="48" spans="1:13" ht="78.75" x14ac:dyDescent="0.25">
      <c r="A48" s="188"/>
      <c r="B48" s="28"/>
      <c r="C48" s="28"/>
      <c r="D48" s="90" t="s">
        <v>295</v>
      </c>
      <c r="E48" s="80" t="s">
        <v>30</v>
      </c>
      <c r="F48" s="111">
        <f>F539+F536+F513+F509+F496+F487+F471+F438+F232+F229+F221+F217+F205+F142+F137+F50</f>
        <v>1796524</v>
      </c>
      <c r="G48" s="164">
        <f>G539+G536+G513+G509+G496+G487+G471+G438+G232+G229+G221+G217+G205+G142+G137+G50</f>
        <v>46236.27</v>
      </c>
      <c r="H48" s="145">
        <f>H539+H536+H513+H509+H496+H487+H471+H438+H232+H229+H221+H217+H205+H142+H137+H50</f>
        <v>27096</v>
      </c>
      <c r="I48" s="181">
        <f>I539+I536+I513+I509+I496+I487+I471+I438+I232+I229+I221+I217+I205+I142+I137+I50</f>
        <v>37096</v>
      </c>
      <c r="J48" s="187">
        <f>J539+J536+J513+J509+J496+J487+J471+J438+J232+J229+J221+J217+J205+J142+J137+J50</f>
        <v>1832760.27</v>
      </c>
      <c r="M48" s="118"/>
    </row>
    <row r="49" spans="1:10" ht="15.75" x14ac:dyDescent="0.25">
      <c r="A49" s="11"/>
      <c r="B49" s="12"/>
      <c r="C49" s="12"/>
      <c r="D49" s="12"/>
      <c r="E49" s="57"/>
      <c r="F49" s="106"/>
      <c r="G49" s="98"/>
      <c r="H49" s="34"/>
      <c r="I49" s="116"/>
      <c r="J49" s="99">
        <f t="shared" si="0"/>
        <v>0</v>
      </c>
    </row>
    <row r="50" spans="1:10" ht="41.45" customHeight="1" x14ac:dyDescent="0.25">
      <c r="A50" s="29" t="s">
        <v>31</v>
      </c>
      <c r="B50" s="16"/>
      <c r="C50" s="16"/>
      <c r="D50" s="30" t="s">
        <v>294</v>
      </c>
      <c r="E50" s="74" t="s">
        <v>32</v>
      </c>
      <c r="F50" s="104">
        <f>F129+F69+F51+F59</f>
        <v>932581</v>
      </c>
      <c r="G50" s="141">
        <f t="shared" ref="G50:J50" si="6">G129+G69+G51+G59</f>
        <v>3636.27</v>
      </c>
      <c r="H50" s="140">
        <f t="shared" si="6"/>
        <v>0</v>
      </c>
      <c r="I50" s="142">
        <f t="shared" si="6"/>
        <v>0</v>
      </c>
      <c r="J50" s="104">
        <f t="shared" si="6"/>
        <v>936217.27</v>
      </c>
    </row>
    <row r="51" spans="1:10" ht="26.25" x14ac:dyDescent="0.25">
      <c r="A51" s="11"/>
      <c r="B51" s="31">
        <v>610</v>
      </c>
      <c r="C51" s="31"/>
      <c r="D51" s="58" t="s">
        <v>246</v>
      </c>
      <c r="E51" s="81" t="s">
        <v>33</v>
      </c>
      <c r="F51" s="68">
        <f t="shared" ref="F51:I51" si="7">F53+F52</f>
        <v>509709</v>
      </c>
      <c r="G51" s="130">
        <f t="shared" si="7"/>
        <v>18.690000000000001</v>
      </c>
      <c r="H51" s="97">
        <f t="shared" si="7"/>
        <v>0</v>
      </c>
      <c r="I51" s="137">
        <f t="shared" si="7"/>
        <v>0</v>
      </c>
      <c r="J51" s="68">
        <f>F51+G51+H51-I51</f>
        <v>509727.69</v>
      </c>
    </row>
    <row r="52" spans="1:10" ht="15.75" x14ac:dyDescent="0.25">
      <c r="A52" s="11"/>
      <c r="B52" s="31">
        <v>610</v>
      </c>
      <c r="C52" s="31"/>
      <c r="D52" s="31">
        <v>111</v>
      </c>
      <c r="E52" s="81" t="s">
        <v>33</v>
      </c>
      <c r="F52" s="102">
        <v>7700</v>
      </c>
      <c r="G52" s="131">
        <v>18.690000000000001</v>
      </c>
      <c r="H52" s="121"/>
      <c r="I52" s="139"/>
      <c r="J52" s="102">
        <f>F52+G52+H52-I52</f>
        <v>7718.69</v>
      </c>
    </row>
    <row r="53" spans="1:10" ht="15.75" x14ac:dyDescent="0.25">
      <c r="A53" s="11"/>
      <c r="B53" s="31">
        <v>610</v>
      </c>
      <c r="C53" s="12"/>
      <c r="D53" s="32" t="s">
        <v>245</v>
      </c>
      <c r="E53" s="81" t="s">
        <v>33</v>
      </c>
      <c r="F53" s="67">
        <f>F58+F57+F56+F54+F55</f>
        <v>502009</v>
      </c>
      <c r="G53" s="131">
        <f t="shared" ref="G53:J53" si="8">G58+G57+G56+G54+G55</f>
        <v>0</v>
      </c>
      <c r="H53" s="121">
        <f t="shared" si="8"/>
        <v>0</v>
      </c>
      <c r="I53" s="139">
        <f t="shared" si="8"/>
        <v>0</v>
      </c>
      <c r="J53" s="67">
        <f t="shared" si="8"/>
        <v>502009</v>
      </c>
    </row>
    <row r="54" spans="1:10" ht="15.75" x14ac:dyDescent="0.25">
      <c r="A54" s="11"/>
      <c r="B54" s="12">
        <v>611</v>
      </c>
      <c r="C54" s="12"/>
      <c r="D54" s="12">
        <v>41</v>
      </c>
      <c r="E54" s="57" t="s">
        <v>34</v>
      </c>
      <c r="F54" s="67">
        <v>374753</v>
      </c>
      <c r="G54" s="98"/>
      <c r="H54" s="34"/>
      <c r="I54" s="116"/>
      <c r="J54" s="99">
        <f t="shared" si="0"/>
        <v>374753</v>
      </c>
    </row>
    <row r="55" spans="1:10" ht="15.75" x14ac:dyDescent="0.25">
      <c r="A55" s="11"/>
      <c r="B55" s="12">
        <v>611</v>
      </c>
      <c r="C55" s="12"/>
      <c r="D55" s="12" t="s">
        <v>21</v>
      </c>
      <c r="E55" s="57" t="s">
        <v>34</v>
      </c>
      <c r="F55" s="67"/>
      <c r="G55" s="98"/>
      <c r="H55" s="34"/>
      <c r="I55" s="116"/>
      <c r="J55" s="99">
        <f t="shared" si="0"/>
        <v>0</v>
      </c>
    </row>
    <row r="56" spans="1:10" ht="15.75" x14ac:dyDescent="0.25">
      <c r="A56" s="11"/>
      <c r="B56" s="12">
        <v>612</v>
      </c>
      <c r="C56" s="12">
        <v>612001</v>
      </c>
      <c r="D56" s="12">
        <v>41</v>
      </c>
      <c r="E56" s="57" t="s">
        <v>35</v>
      </c>
      <c r="F56" s="67">
        <v>111976</v>
      </c>
      <c r="G56" s="98"/>
      <c r="H56" s="34"/>
      <c r="I56" s="116"/>
      <c r="J56" s="99">
        <f t="shared" si="0"/>
        <v>111976</v>
      </c>
    </row>
    <row r="57" spans="1:10" ht="15.75" x14ac:dyDescent="0.25">
      <c r="A57" s="11"/>
      <c r="B57" s="12">
        <v>612</v>
      </c>
      <c r="C57" s="12">
        <v>612002</v>
      </c>
      <c r="D57" s="12">
        <v>41</v>
      </c>
      <c r="E57" s="57" t="s">
        <v>36</v>
      </c>
      <c r="F57" s="67">
        <v>5280</v>
      </c>
      <c r="G57" s="98"/>
      <c r="H57" s="34"/>
      <c r="I57" s="116"/>
      <c r="J57" s="99">
        <f t="shared" si="0"/>
        <v>5280</v>
      </c>
    </row>
    <row r="58" spans="1:10" ht="15.75" x14ac:dyDescent="0.25">
      <c r="A58" s="11"/>
      <c r="B58" s="12">
        <v>614</v>
      </c>
      <c r="C58" s="12"/>
      <c r="D58" s="12">
        <v>41</v>
      </c>
      <c r="E58" s="57" t="s">
        <v>37</v>
      </c>
      <c r="F58" s="67">
        <v>10000</v>
      </c>
      <c r="G58" s="98"/>
      <c r="H58" s="34"/>
      <c r="I58" s="116"/>
      <c r="J58" s="99">
        <f t="shared" si="0"/>
        <v>10000</v>
      </c>
    </row>
    <row r="59" spans="1:10" ht="15.75" x14ac:dyDescent="0.25">
      <c r="A59" s="11"/>
      <c r="B59" s="31">
        <v>620</v>
      </c>
      <c r="C59" s="31"/>
      <c r="D59" s="31">
        <v>41</v>
      </c>
      <c r="E59" s="81" t="s">
        <v>38</v>
      </c>
      <c r="F59" s="68">
        <f>SUM(F60:F68)</f>
        <v>209117</v>
      </c>
      <c r="G59" s="130">
        <f t="shared" ref="G59:J59" si="9">SUM(G60:G68)</f>
        <v>0</v>
      </c>
      <c r="H59" s="97">
        <f t="shared" si="9"/>
        <v>0</v>
      </c>
      <c r="I59" s="137">
        <f t="shared" si="9"/>
        <v>0</v>
      </c>
      <c r="J59" s="68">
        <f t="shared" si="9"/>
        <v>209117</v>
      </c>
    </row>
    <row r="60" spans="1:10" ht="15.75" x14ac:dyDescent="0.25">
      <c r="A60" s="11"/>
      <c r="B60" s="12">
        <v>621</v>
      </c>
      <c r="C60" s="12"/>
      <c r="D60" s="12">
        <v>41</v>
      </c>
      <c r="E60" s="57" t="s">
        <v>39</v>
      </c>
      <c r="F60" s="67">
        <v>30000</v>
      </c>
      <c r="G60" s="98"/>
      <c r="H60" s="34"/>
      <c r="I60" s="116"/>
      <c r="J60" s="99">
        <f t="shared" si="0"/>
        <v>30000</v>
      </c>
    </row>
    <row r="61" spans="1:10" ht="15.75" x14ac:dyDescent="0.25">
      <c r="A61" s="11"/>
      <c r="B61" s="12">
        <v>623</v>
      </c>
      <c r="C61" s="12"/>
      <c r="D61" s="12">
        <v>41</v>
      </c>
      <c r="E61" s="57" t="s">
        <v>40</v>
      </c>
      <c r="F61" s="67">
        <v>27001</v>
      </c>
      <c r="G61" s="98"/>
      <c r="H61" s="34"/>
      <c r="I61" s="116"/>
      <c r="J61" s="99">
        <f t="shared" si="0"/>
        <v>27001</v>
      </c>
    </row>
    <row r="62" spans="1:10" ht="15.75" x14ac:dyDescent="0.25">
      <c r="A62" s="11"/>
      <c r="B62" s="12">
        <v>625</v>
      </c>
      <c r="C62" s="12">
        <v>625001</v>
      </c>
      <c r="D62" s="12">
        <v>41</v>
      </c>
      <c r="E62" s="57" t="s">
        <v>41</v>
      </c>
      <c r="F62" s="67">
        <v>7980</v>
      </c>
      <c r="G62" s="98"/>
      <c r="H62" s="34"/>
      <c r="I62" s="116"/>
      <c r="J62" s="99">
        <f t="shared" si="0"/>
        <v>7980</v>
      </c>
    </row>
    <row r="63" spans="1:10" ht="15.75" x14ac:dyDescent="0.25">
      <c r="A63" s="33"/>
      <c r="B63" s="12"/>
      <c r="C63" s="12">
        <v>625002</v>
      </c>
      <c r="D63" s="12">
        <v>41</v>
      </c>
      <c r="E63" s="57" t="s">
        <v>42</v>
      </c>
      <c r="F63" s="67">
        <v>79801</v>
      </c>
      <c r="G63" s="98"/>
      <c r="H63" s="34"/>
      <c r="I63" s="116"/>
      <c r="J63" s="99">
        <f t="shared" si="0"/>
        <v>79801</v>
      </c>
    </row>
    <row r="64" spans="1:10" ht="15.75" x14ac:dyDescent="0.25">
      <c r="A64" s="33"/>
      <c r="B64" s="12"/>
      <c r="C64" s="12">
        <v>625003</v>
      </c>
      <c r="D64" s="12">
        <v>41</v>
      </c>
      <c r="E64" s="57" t="s">
        <v>43</v>
      </c>
      <c r="F64" s="67">
        <v>4560</v>
      </c>
      <c r="G64" s="98"/>
      <c r="H64" s="34"/>
      <c r="I64" s="116"/>
      <c r="J64" s="99">
        <f t="shared" si="0"/>
        <v>4560</v>
      </c>
    </row>
    <row r="65" spans="1:10" ht="15.75" x14ac:dyDescent="0.25">
      <c r="A65" s="33"/>
      <c r="B65" s="12"/>
      <c r="C65" s="12">
        <v>625004</v>
      </c>
      <c r="D65" s="12">
        <v>41</v>
      </c>
      <c r="E65" s="57" t="s">
        <v>44</v>
      </c>
      <c r="F65" s="67">
        <v>17100</v>
      </c>
      <c r="G65" s="98"/>
      <c r="H65" s="34"/>
      <c r="I65" s="116"/>
      <c r="J65" s="99">
        <f t="shared" si="0"/>
        <v>17100</v>
      </c>
    </row>
    <row r="66" spans="1:10" ht="15.75" x14ac:dyDescent="0.25">
      <c r="A66" s="33"/>
      <c r="B66" s="12"/>
      <c r="C66" s="12">
        <v>625005</v>
      </c>
      <c r="D66" s="12">
        <v>41</v>
      </c>
      <c r="E66" s="57" t="s">
        <v>45</v>
      </c>
      <c r="F66" s="67">
        <v>5700</v>
      </c>
      <c r="G66" s="98"/>
      <c r="H66" s="34"/>
      <c r="I66" s="116"/>
      <c r="J66" s="99">
        <f t="shared" si="0"/>
        <v>5700</v>
      </c>
    </row>
    <row r="67" spans="1:10" ht="15.75" x14ac:dyDescent="0.25">
      <c r="A67" s="33"/>
      <c r="B67" s="12"/>
      <c r="C67" s="12">
        <v>625007</v>
      </c>
      <c r="D67" s="12">
        <v>41</v>
      </c>
      <c r="E67" s="57" t="s">
        <v>46</v>
      </c>
      <c r="F67" s="67">
        <v>27075</v>
      </c>
      <c r="G67" s="98"/>
      <c r="H67" s="34"/>
      <c r="I67" s="116"/>
      <c r="J67" s="99">
        <f t="shared" si="0"/>
        <v>27075</v>
      </c>
    </row>
    <row r="68" spans="1:10" ht="15.75" x14ac:dyDescent="0.25">
      <c r="A68" s="33"/>
      <c r="B68" s="12">
        <v>627</v>
      </c>
      <c r="C68" s="12"/>
      <c r="D68" s="12">
        <v>41</v>
      </c>
      <c r="E68" s="73" t="s">
        <v>47</v>
      </c>
      <c r="F68" s="67">
        <v>9900</v>
      </c>
      <c r="G68" s="98"/>
      <c r="H68" s="34"/>
      <c r="I68" s="116"/>
      <c r="J68" s="99">
        <f t="shared" si="0"/>
        <v>9900</v>
      </c>
    </row>
    <row r="69" spans="1:10" ht="46.5" customHeight="1" x14ac:dyDescent="0.25">
      <c r="A69" s="33"/>
      <c r="B69" s="31">
        <v>630</v>
      </c>
      <c r="C69" s="31"/>
      <c r="D69" s="58" t="s">
        <v>315</v>
      </c>
      <c r="E69" s="82" t="s">
        <v>48</v>
      </c>
      <c r="F69" s="69">
        <f>F109+F105+F99+F94+F81+F73+F70</f>
        <v>180255</v>
      </c>
      <c r="G69" s="132">
        <f t="shared" ref="G69:J69" si="10">G109+G105+G99+G94+G81+G73+G70</f>
        <v>3617.58</v>
      </c>
      <c r="H69" s="124">
        <f t="shared" si="10"/>
        <v>0</v>
      </c>
      <c r="I69" s="138">
        <f t="shared" si="10"/>
        <v>0</v>
      </c>
      <c r="J69" s="69">
        <f t="shared" si="10"/>
        <v>183872.58000000002</v>
      </c>
    </row>
    <row r="70" spans="1:10" ht="15.75" x14ac:dyDescent="0.25">
      <c r="A70" s="33"/>
      <c r="B70" s="31">
        <v>631</v>
      </c>
      <c r="C70" s="31"/>
      <c r="D70" s="31">
        <v>41</v>
      </c>
      <c r="E70" s="81" t="s">
        <v>49</v>
      </c>
      <c r="F70" s="69">
        <f t="shared" ref="F70:J70" si="11">SUM(F71+F72)</f>
        <v>1280</v>
      </c>
      <c r="G70" s="132">
        <f t="shared" si="11"/>
        <v>0</v>
      </c>
      <c r="H70" s="124">
        <f t="shared" si="11"/>
        <v>0</v>
      </c>
      <c r="I70" s="138">
        <f t="shared" si="11"/>
        <v>0</v>
      </c>
      <c r="J70" s="69">
        <f t="shared" si="11"/>
        <v>1280</v>
      </c>
    </row>
    <row r="71" spans="1:10" ht="15.75" x14ac:dyDescent="0.25">
      <c r="A71" s="33"/>
      <c r="B71" s="12">
        <v>631</v>
      </c>
      <c r="C71" s="12">
        <v>631001</v>
      </c>
      <c r="D71" s="12">
        <v>41</v>
      </c>
      <c r="E71" s="57" t="s">
        <v>50</v>
      </c>
      <c r="F71" s="67">
        <v>1280</v>
      </c>
      <c r="G71" s="98"/>
      <c r="H71" s="34"/>
      <c r="I71" s="116"/>
      <c r="J71" s="99">
        <f t="shared" si="0"/>
        <v>1280</v>
      </c>
    </row>
    <row r="72" spans="1:10" ht="15.75" x14ac:dyDescent="0.25">
      <c r="A72" s="33"/>
      <c r="B72" s="12"/>
      <c r="C72" s="12">
        <v>631002</v>
      </c>
      <c r="D72" s="12">
        <v>41</v>
      </c>
      <c r="E72" s="57" t="s">
        <v>226</v>
      </c>
      <c r="F72" s="67"/>
      <c r="G72" s="98"/>
      <c r="H72" s="34"/>
      <c r="I72" s="116"/>
      <c r="J72" s="99">
        <f t="shared" si="0"/>
        <v>0</v>
      </c>
    </row>
    <row r="73" spans="1:10" ht="26.25" x14ac:dyDescent="0.25">
      <c r="A73" s="33"/>
      <c r="B73" s="31">
        <v>632</v>
      </c>
      <c r="C73" s="31"/>
      <c r="D73" s="58" t="s">
        <v>316</v>
      </c>
      <c r="E73" s="81" t="s">
        <v>51</v>
      </c>
      <c r="F73" s="69">
        <f>SUM(F74:F80)</f>
        <v>33898</v>
      </c>
      <c r="G73" s="132">
        <f t="shared" ref="G73:J73" si="12">SUM(G74:G80)</f>
        <v>3614.0699999999997</v>
      </c>
      <c r="H73" s="124">
        <f t="shared" si="12"/>
        <v>0</v>
      </c>
      <c r="I73" s="138">
        <f t="shared" si="12"/>
        <v>0</v>
      </c>
      <c r="J73" s="69">
        <f t="shared" si="12"/>
        <v>37512.07</v>
      </c>
    </row>
    <row r="74" spans="1:10" ht="15.75" x14ac:dyDescent="0.25">
      <c r="A74" s="33"/>
      <c r="B74" s="12"/>
      <c r="C74" s="12">
        <v>632001</v>
      </c>
      <c r="D74" s="12">
        <v>41</v>
      </c>
      <c r="E74" s="57" t="s">
        <v>52</v>
      </c>
      <c r="F74" s="67">
        <v>17000</v>
      </c>
      <c r="G74" s="131">
        <v>-5000</v>
      </c>
      <c r="H74" s="34"/>
      <c r="I74" s="127"/>
      <c r="J74" s="99">
        <f t="shared" si="0"/>
        <v>12000</v>
      </c>
    </row>
    <row r="75" spans="1:10" ht="15.75" x14ac:dyDescent="0.25">
      <c r="A75" s="33"/>
      <c r="B75" s="12"/>
      <c r="C75" s="12">
        <v>632001</v>
      </c>
      <c r="D75" s="12" t="s">
        <v>25</v>
      </c>
      <c r="E75" s="57" t="s">
        <v>52</v>
      </c>
      <c r="F75" s="103">
        <v>3000</v>
      </c>
      <c r="G75" s="131"/>
      <c r="H75" s="34"/>
      <c r="I75" s="116"/>
      <c r="J75" s="103">
        <f t="shared" si="0"/>
        <v>3000</v>
      </c>
    </row>
    <row r="76" spans="1:10" ht="15.75" x14ac:dyDescent="0.25">
      <c r="A76" s="33"/>
      <c r="B76" s="12"/>
      <c r="C76" s="12">
        <v>632001</v>
      </c>
      <c r="D76" s="12">
        <v>111</v>
      </c>
      <c r="E76" s="57" t="s">
        <v>52</v>
      </c>
      <c r="F76" s="100"/>
      <c r="G76" s="131">
        <v>8614.07</v>
      </c>
      <c r="H76" s="121"/>
      <c r="I76" s="116"/>
      <c r="J76" s="99">
        <f t="shared" si="0"/>
        <v>8614.07</v>
      </c>
    </row>
    <row r="77" spans="1:10" ht="15.75" x14ac:dyDescent="0.25">
      <c r="A77" s="33"/>
      <c r="B77" s="12"/>
      <c r="C77" s="12">
        <v>632002</v>
      </c>
      <c r="D77" s="12">
        <v>41</v>
      </c>
      <c r="E77" s="57" t="s">
        <v>53</v>
      </c>
      <c r="F77" s="67">
        <v>6000</v>
      </c>
      <c r="G77" s="98"/>
      <c r="H77" s="34"/>
      <c r="I77" s="116"/>
      <c r="J77" s="99">
        <f t="shared" si="0"/>
        <v>6000</v>
      </c>
    </row>
    <row r="78" spans="1:10" ht="15.75" x14ac:dyDescent="0.25">
      <c r="A78" s="33"/>
      <c r="B78" s="12"/>
      <c r="C78" s="12">
        <v>632003</v>
      </c>
      <c r="D78" s="12">
        <v>41</v>
      </c>
      <c r="E78" s="57" t="s">
        <v>54</v>
      </c>
      <c r="F78" s="67">
        <v>3000</v>
      </c>
      <c r="G78" s="98"/>
      <c r="H78" s="34"/>
      <c r="I78" s="116"/>
      <c r="J78" s="99">
        <f t="shared" si="0"/>
        <v>3000</v>
      </c>
    </row>
    <row r="79" spans="1:10" ht="15.75" x14ac:dyDescent="0.25">
      <c r="A79" s="33"/>
      <c r="B79" s="12"/>
      <c r="C79" s="12">
        <v>632004</v>
      </c>
      <c r="D79" s="12">
        <v>41</v>
      </c>
      <c r="E79" s="57" t="s">
        <v>55</v>
      </c>
      <c r="F79" s="67">
        <v>898</v>
      </c>
      <c r="G79" s="98"/>
      <c r="H79" s="34"/>
      <c r="I79" s="116"/>
      <c r="J79" s="99">
        <f t="shared" ref="J79:J146" si="13">F79+G79+H79-I79</f>
        <v>898</v>
      </c>
    </row>
    <row r="80" spans="1:10" ht="15.75" x14ac:dyDescent="0.25">
      <c r="A80" s="33"/>
      <c r="B80" s="12"/>
      <c r="C80" s="12">
        <v>632005</v>
      </c>
      <c r="D80" s="12">
        <v>41</v>
      </c>
      <c r="E80" s="57" t="s">
        <v>56</v>
      </c>
      <c r="F80" s="67">
        <v>4000</v>
      </c>
      <c r="G80" s="98"/>
      <c r="H80" s="34"/>
      <c r="I80" s="116"/>
      <c r="J80" s="99">
        <f t="shared" si="13"/>
        <v>4000</v>
      </c>
    </row>
    <row r="81" spans="1:10" ht="15.75" x14ac:dyDescent="0.25">
      <c r="A81" s="33"/>
      <c r="B81" s="31">
        <v>633</v>
      </c>
      <c r="C81" s="31"/>
      <c r="D81" s="58">
        <v>41</v>
      </c>
      <c r="E81" s="81" t="s">
        <v>57</v>
      </c>
      <c r="F81" s="69">
        <f>SUM(F82:F93)</f>
        <v>18940</v>
      </c>
      <c r="G81" s="69">
        <f t="shared" ref="G81:J81" si="14">SUM(G82:G93)</f>
        <v>400</v>
      </c>
      <c r="H81" s="69">
        <f t="shared" si="14"/>
        <v>0</v>
      </c>
      <c r="I81" s="69">
        <f t="shared" si="14"/>
        <v>0</v>
      </c>
      <c r="J81" s="69">
        <f t="shared" si="14"/>
        <v>19340</v>
      </c>
    </row>
    <row r="82" spans="1:10" ht="15.75" x14ac:dyDescent="0.25">
      <c r="A82" s="33"/>
      <c r="B82" s="12"/>
      <c r="C82" s="12">
        <v>633001</v>
      </c>
      <c r="D82" s="12">
        <v>41</v>
      </c>
      <c r="E82" s="73" t="s">
        <v>255</v>
      </c>
      <c r="F82" s="67">
        <v>1000</v>
      </c>
      <c r="G82" s="98"/>
      <c r="H82" s="34"/>
      <c r="I82" s="116"/>
      <c r="J82" s="99">
        <f t="shared" si="13"/>
        <v>1000</v>
      </c>
    </row>
    <row r="83" spans="1:10" ht="15.75" x14ac:dyDescent="0.25">
      <c r="A83" s="33"/>
      <c r="B83" s="12"/>
      <c r="C83" s="12">
        <v>633002</v>
      </c>
      <c r="D83" s="12">
        <v>41</v>
      </c>
      <c r="E83" s="57" t="s">
        <v>58</v>
      </c>
      <c r="F83" s="67">
        <v>1000</v>
      </c>
      <c r="G83" s="98"/>
      <c r="H83" s="34"/>
      <c r="I83" s="116"/>
      <c r="J83" s="99">
        <f t="shared" si="13"/>
        <v>1000</v>
      </c>
    </row>
    <row r="84" spans="1:10" ht="31.5" x14ac:dyDescent="0.25">
      <c r="A84" s="33"/>
      <c r="B84" s="12"/>
      <c r="C84" s="12">
        <v>633004</v>
      </c>
      <c r="D84" s="12">
        <v>41</v>
      </c>
      <c r="E84" s="73" t="s">
        <v>254</v>
      </c>
      <c r="F84" s="67">
        <v>2500</v>
      </c>
      <c r="G84" s="98"/>
      <c r="H84" s="34"/>
      <c r="I84" s="116"/>
      <c r="J84" s="99">
        <f t="shared" si="13"/>
        <v>2500</v>
      </c>
    </row>
    <row r="85" spans="1:10" ht="15.75" x14ac:dyDescent="0.25">
      <c r="A85" s="33"/>
      <c r="B85" s="12"/>
      <c r="C85" s="12">
        <v>633006</v>
      </c>
      <c r="D85" s="12">
        <v>41</v>
      </c>
      <c r="E85" s="57" t="s">
        <v>60</v>
      </c>
      <c r="F85" s="67">
        <v>6400</v>
      </c>
      <c r="G85" s="98"/>
      <c r="H85" s="34"/>
      <c r="I85" s="116"/>
      <c r="J85" s="99">
        <f t="shared" si="13"/>
        <v>6400</v>
      </c>
    </row>
    <row r="86" spans="1:10" ht="15.75" x14ac:dyDescent="0.25">
      <c r="A86" s="33"/>
      <c r="B86" s="12"/>
      <c r="C86" s="12">
        <v>633006</v>
      </c>
      <c r="D86" s="12">
        <v>41</v>
      </c>
      <c r="E86" s="57" t="s">
        <v>222</v>
      </c>
      <c r="F86" s="67">
        <v>1000</v>
      </c>
      <c r="G86" s="98"/>
      <c r="H86" s="34"/>
      <c r="I86" s="116"/>
      <c r="J86" s="99">
        <f t="shared" si="13"/>
        <v>1000</v>
      </c>
    </row>
    <row r="87" spans="1:10" ht="15.75" x14ac:dyDescent="0.25">
      <c r="A87" s="33"/>
      <c r="B87" s="12"/>
      <c r="C87" s="12">
        <v>633006</v>
      </c>
      <c r="D87" s="12">
        <v>41</v>
      </c>
      <c r="E87" s="57" t="s">
        <v>61</v>
      </c>
      <c r="F87" s="99">
        <v>900</v>
      </c>
      <c r="G87" s="98"/>
      <c r="H87" s="34"/>
      <c r="I87" s="116"/>
      <c r="J87" s="99">
        <f t="shared" si="13"/>
        <v>900</v>
      </c>
    </row>
    <row r="88" spans="1:10" ht="15.75" x14ac:dyDescent="0.25">
      <c r="A88" s="33"/>
      <c r="B88" s="12"/>
      <c r="C88" s="12">
        <v>633009</v>
      </c>
      <c r="D88" s="12">
        <v>41</v>
      </c>
      <c r="E88" s="57" t="s">
        <v>63</v>
      </c>
      <c r="F88" s="99">
        <v>500</v>
      </c>
      <c r="G88" s="98"/>
      <c r="H88" s="34"/>
      <c r="I88" s="116"/>
      <c r="J88" s="99">
        <f t="shared" si="13"/>
        <v>500</v>
      </c>
    </row>
    <row r="89" spans="1:10" ht="15.75" x14ac:dyDescent="0.25">
      <c r="A89" s="33"/>
      <c r="B89" s="12"/>
      <c r="C89" s="12">
        <v>633010</v>
      </c>
      <c r="D89" s="12">
        <v>41</v>
      </c>
      <c r="E89" s="57" t="s">
        <v>64</v>
      </c>
      <c r="F89" s="99">
        <v>640</v>
      </c>
      <c r="G89" s="98"/>
      <c r="H89" s="34"/>
      <c r="I89" s="116"/>
      <c r="J89" s="99">
        <f t="shared" si="13"/>
        <v>640</v>
      </c>
    </row>
    <row r="90" spans="1:10" ht="15.75" x14ac:dyDescent="0.25">
      <c r="A90" s="33"/>
      <c r="B90" s="12"/>
      <c r="C90" s="12">
        <v>633013</v>
      </c>
      <c r="D90" s="12">
        <v>41</v>
      </c>
      <c r="E90" s="57" t="s">
        <v>65</v>
      </c>
      <c r="F90" s="99"/>
      <c r="G90" s="131">
        <v>200</v>
      </c>
      <c r="H90" s="96"/>
      <c r="I90" s="116"/>
      <c r="J90" s="99">
        <f t="shared" si="13"/>
        <v>200</v>
      </c>
    </row>
    <row r="91" spans="1:10" ht="15.75" x14ac:dyDescent="0.25">
      <c r="A91" s="33"/>
      <c r="B91" s="12"/>
      <c r="C91" s="12">
        <v>633016</v>
      </c>
      <c r="D91" s="12">
        <v>41</v>
      </c>
      <c r="E91" s="57" t="s">
        <v>66</v>
      </c>
      <c r="F91" s="99">
        <v>3000</v>
      </c>
      <c r="G91" s="131"/>
      <c r="H91" s="34"/>
      <c r="I91" s="116"/>
      <c r="J91" s="99">
        <f t="shared" si="13"/>
        <v>3000</v>
      </c>
    </row>
    <row r="92" spans="1:10" ht="15.75" x14ac:dyDescent="0.25">
      <c r="A92" s="33"/>
      <c r="B92" s="12"/>
      <c r="C92" s="12">
        <v>633016</v>
      </c>
      <c r="D92" s="12">
        <v>41</v>
      </c>
      <c r="E92" s="57" t="s">
        <v>67</v>
      </c>
      <c r="F92" s="99">
        <v>2000</v>
      </c>
      <c r="G92" s="131"/>
      <c r="H92" s="34"/>
      <c r="I92" s="116"/>
      <c r="J92" s="99">
        <f t="shared" si="13"/>
        <v>2000</v>
      </c>
    </row>
    <row r="93" spans="1:10" ht="15.75" x14ac:dyDescent="0.25">
      <c r="A93" s="33"/>
      <c r="B93" s="12"/>
      <c r="C93" s="12">
        <v>633018</v>
      </c>
      <c r="D93" s="12">
        <v>41</v>
      </c>
      <c r="E93" s="57" t="s">
        <v>301</v>
      </c>
      <c r="F93" s="99"/>
      <c r="G93" s="131">
        <v>200</v>
      </c>
      <c r="H93" s="96"/>
      <c r="I93" s="116"/>
      <c r="J93" s="99">
        <f t="shared" si="13"/>
        <v>200</v>
      </c>
    </row>
    <row r="94" spans="1:10" ht="15.75" x14ac:dyDescent="0.25">
      <c r="A94" s="33"/>
      <c r="B94" s="31">
        <v>634</v>
      </c>
      <c r="C94" s="31"/>
      <c r="D94" s="31">
        <v>41</v>
      </c>
      <c r="E94" s="81" t="s">
        <v>68</v>
      </c>
      <c r="F94" s="69">
        <f t="shared" ref="F94:J94" si="15">SUM(F95:F98)</f>
        <v>1994</v>
      </c>
      <c r="G94" s="132">
        <f t="shared" si="15"/>
        <v>0</v>
      </c>
      <c r="H94" s="124">
        <f t="shared" si="15"/>
        <v>0</v>
      </c>
      <c r="I94" s="138">
        <f t="shared" si="15"/>
        <v>0</v>
      </c>
      <c r="J94" s="69">
        <f t="shared" si="15"/>
        <v>1994</v>
      </c>
    </row>
    <row r="95" spans="1:10" ht="15.75" x14ac:dyDescent="0.25">
      <c r="A95" s="33"/>
      <c r="B95" s="12"/>
      <c r="C95" s="12">
        <v>634001</v>
      </c>
      <c r="D95" s="12">
        <v>41</v>
      </c>
      <c r="E95" s="57" t="s">
        <v>69</v>
      </c>
      <c r="F95" s="99">
        <v>560</v>
      </c>
      <c r="G95" s="98"/>
      <c r="H95" s="34"/>
      <c r="I95" s="116"/>
      <c r="J95" s="99">
        <f t="shared" si="13"/>
        <v>560</v>
      </c>
    </row>
    <row r="96" spans="1:10" ht="15.75" x14ac:dyDescent="0.25">
      <c r="A96" s="33"/>
      <c r="B96" s="12"/>
      <c r="C96" s="12">
        <v>634002</v>
      </c>
      <c r="D96" s="12">
        <v>41</v>
      </c>
      <c r="E96" s="57" t="s">
        <v>256</v>
      </c>
      <c r="F96" s="99">
        <v>512</v>
      </c>
      <c r="G96" s="131">
        <v>-30</v>
      </c>
      <c r="H96" s="34"/>
      <c r="I96" s="127"/>
      <c r="J96" s="99">
        <f t="shared" si="13"/>
        <v>482</v>
      </c>
    </row>
    <row r="97" spans="1:10" ht="15.75" x14ac:dyDescent="0.25">
      <c r="A97" s="33"/>
      <c r="B97" s="12"/>
      <c r="C97" s="12">
        <v>634003</v>
      </c>
      <c r="D97" s="12">
        <v>41</v>
      </c>
      <c r="E97" s="57" t="s">
        <v>70</v>
      </c>
      <c r="F97" s="99">
        <v>872</v>
      </c>
      <c r="G97" s="131">
        <v>30</v>
      </c>
      <c r="H97" s="96"/>
      <c r="I97" s="116"/>
      <c r="J97" s="99">
        <f t="shared" si="13"/>
        <v>902</v>
      </c>
    </row>
    <row r="98" spans="1:10" ht="15.75" x14ac:dyDescent="0.25">
      <c r="A98" s="33"/>
      <c r="B98" s="12"/>
      <c r="C98" s="12">
        <v>634005</v>
      </c>
      <c r="D98" s="12">
        <v>41</v>
      </c>
      <c r="E98" s="57" t="s">
        <v>71</v>
      </c>
      <c r="F98" s="99">
        <v>50</v>
      </c>
      <c r="G98" s="98"/>
      <c r="H98" s="34"/>
      <c r="I98" s="116"/>
      <c r="J98" s="99">
        <f t="shared" si="13"/>
        <v>50</v>
      </c>
    </row>
    <row r="99" spans="1:10" ht="15.75" x14ac:dyDescent="0.25">
      <c r="A99" s="33"/>
      <c r="B99" s="31">
        <v>635</v>
      </c>
      <c r="C99" s="31"/>
      <c r="D99" s="31" t="s">
        <v>141</v>
      </c>
      <c r="E99" s="81" t="s">
        <v>72</v>
      </c>
      <c r="F99" s="69">
        <f>SUM(F100:F104)</f>
        <v>10300</v>
      </c>
      <c r="G99" s="132">
        <f t="shared" ref="G99:J99" si="16">SUM(G100:G104)</f>
        <v>0</v>
      </c>
      <c r="H99" s="124">
        <f t="shared" si="16"/>
        <v>0</v>
      </c>
      <c r="I99" s="138">
        <f t="shared" si="16"/>
        <v>0</v>
      </c>
      <c r="J99" s="69">
        <f t="shared" si="16"/>
        <v>10300</v>
      </c>
    </row>
    <row r="100" spans="1:10" ht="15.75" x14ac:dyDescent="0.25">
      <c r="A100" s="33"/>
      <c r="B100" s="12"/>
      <c r="C100" s="12">
        <v>635002</v>
      </c>
      <c r="D100" s="12">
        <v>41</v>
      </c>
      <c r="E100" s="57" t="s">
        <v>73</v>
      </c>
      <c r="F100" s="99">
        <v>500</v>
      </c>
      <c r="G100" s="98"/>
      <c r="H100" s="34"/>
      <c r="I100" s="116"/>
      <c r="J100" s="99">
        <f t="shared" si="13"/>
        <v>500</v>
      </c>
    </row>
    <row r="101" spans="1:10" ht="15.75" x14ac:dyDescent="0.25">
      <c r="A101" s="33"/>
      <c r="B101" s="12"/>
      <c r="C101" s="12">
        <v>635004</v>
      </c>
      <c r="D101" s="12">
        <v>41</v>
      </c>
      <c r="E101" s="57" t="s">
        <v>75</v>
      </c>
      <c r="F101" s="99">
        <v>300</v>
      </c>
      <c r="G101" s="98"/>
      <c r="H101" s="34"/>
      <c r="I101" s="116"/>
      <c r="J101" s="99">
        <f t="shared" si="13"/>
        <v>300</v>
      </c>
    </row>
    <row r="102" spans="1:10" ht="15.75" x14ac:dyDescent="0.25">
      <c r="A102" s="33"/>
      <c r="B102" s="12"/>
      <c r="C102" s="12">
        <v>635006</v>
      </c>
      <c r="D102" s="12">
        <v>41</v>
      </c>
      <c r="E102" s="57" t="s">
        <v>77</v>
      </c>
      <c r="F102" s="99">
        <v>500</v>
      </c>
      <c r="G102" s="98"/>
      <c r="H102" s="34"/>
      <c r="I102" s="116"/>
      <c r="J102" s="99">
        <f t="shared" si="13"/>
        <v>500</v>
      </c>
    </row>
    <row r="103" spans="1:10" ht="15.75" x14ac:dyDescent="0.25">
      <c r="A103" s="33"/>
      <c r="B103" s="12"/>
      <c r="C103" s="12">
        <v>635009</v>
      </c>
      <c r="D103" s="12">
        <v>41</v>
      </c>
      <c r="E103" s="57" t="s">
        <v>78</v>
      </c>
      <c r="F103" s="99">
        <v>6000</v>
      </c>
      <c r="G103" s="98"/>
      <c r="H103" s="34"/>
      <c r="I103" s="116"/>
      <c r="J103" s="99">
        <f t="shared" si="13"/>
        <v>6000</v>
      </c>
    </row>
    <row r="104" spans="1:10" ht="15.75" x14ac:dyDescent="0.25">
      <c r="A104" s="33"/>
      <c r="B104" s="12"/>
      <c r="C104" s="12">
        <v>635009</v>
      </c>
      <c r="D104" s="12" t="s">
        <v>25</v>
      </c>
      <c r="E104" s="57" t="s">
        <v>78</v>
      </c>
      <c r="F104" s="103">
        <v>3000</v>
      </c>
      <c r="G104" s="98"/>
      <c r="H104" s="34"/>
      <c r="I104" s="116"/>
      <c r="J104" s="103">
        <f t="shared" si="13"/>
        <v>3000</v>
      </c>
    </row>
    <row r="105" spans="1:10" ht="15.75" x14ac:dyDescent="0.25">
      <c r="A105" s="33"/>
      <c r="B105" s="31">
        <v>636</v>
      </c>
      <c r="C105" s="31"/>
      <c r="D105" s="31">
        <v>41</v>
      </c>
      <c r="E105" s="81" t="s">
        <v>79</v>
      </c>
      <c r="F105" s="69">
        <f>SUM(F106:F108)</f>
        <v>1040</v>
      </c>
      <c r="G105" s="132">
        <f t="shared" ref="G105:J105" si="17">SUM(G106:G108)</f>
        <v>0</v>
      </c>
      <c r="H105" s="124">
        <f t="shared" si="17"/>
        <v>0</v>
      </c>
      <c r="I105" s="138">
        <f t="shared" si="17"/>
        <v>0</v>
      </c>
      <c r="J105" s="69">
        <f t="shared" si="17"/>
        <v>1040</v>
      </c>
    </row>
    <row r="106" spans="1:10" ht="15.75" x14ac:dyDescent="0.25">
      <c r="A106" s="33"/>
      <c r="B106" s="31"/>
      <c r="C106" s="12">
        <v>636001</v>
      </c>
      <c r="D106" s="12">
        <v>41</v>
      </c>
      <c r="E106" s="57" t="s">
        <v>79</v>
      </c>
      <c r="F106" s="69"/>
      <c r="G106" s="131">
        <v>1</v>
      </c>
      <c r="H106" s="96"/>
      <c r="I106" s="116"/>
      <c r="J106" s="99">
        <f t="shared" si="13"/>
        <v>1</v>
      </c>
    </row>
    <row r="107" spans="1:10" ht="15.75" x14ac:dyDescent="0.25">
      <c r="A107" s="33"/>
      <c r="B107" s="12"/>
      <c r="C107" s="12">
        <v>636002</v>
      </c>
      <c r="D107" s="12">
        <v>41</v>
      </c>
      <c r="E107" s="57" t="s">
        <v>75</v>
      </c>
      <c r="F107" s="99">
        <v>800</v>
      </c>
      <c r="G107" s="131">
        <v>-1</v>
      </c>
      <c r="H107" s="34"/>
      <c r="I107" s="127"/>
      <c r="J107" s="99">
        <f t="shared" si="13"/>
        <v>799</v>
      </c>
    </row>
    <row r="108" spans="1:10" ht="15.75" x14ac:dyDescent="0.25">
      <c r="A108" s="33"/>
      <c r="B108" s="12"/>
      <c r="C108" s="12">
        <v>636008</v>
      </c>
      <c r="D108" s="12">
        <v>41</v>
      </c>
      <c r="E108" s="57" t="s">
        <v>80</v>
      </c>
      <c r="F108" s="99">
        <v>240</v>
      </c>
      <c r="G108" s="98"/>
      <c r="H108" s="34"/>
      <c r="I108" s="116"/>
      <c r="J108" s="99">
        <f t="shared" si="13"/>
        <v>240</v>
      </c>
    </row>
    <row r="109" spans="1:10" ht="15.75" x14ac:dyDescent="0.25">
      <c r="A109" s="33"/>
      <c r="B109" s="31">
        <v>637</v>
      </c>
      <c r="C109" s="31"/>
      <c r="D109" s="31" t="s">
        <v>293</v>
      </c>
      <c r="E109" s="81" t="s">
        <v>81</v>
      </c>
      <c r="F109" s="69">
        <f>SUM(F110:F128)</f>
        <v>112803</v>
      </c>
      <c r="G109" s="132">
        <f t="shared" ref="G109:J109" si="18">SUM(G110:G128)</f>
        <v>-396.48999999999978</v>
      </c>
      <c r="H109" s="124">
        <f t="shared" si="18"/>
        <v>0</v>
      </c>
      <c r="I109" s="138">
        <f t="shared" si="18"/>
        <v>0</v>
      </c>
      <c r="J109" s="69">
        <f t="shared" si="18"/>
        <v>112406.51</v>
      </c>
    </row>
    <row r="110" spans="1:10" ht="15.75" x14ac:dyDescent="0.25">
      <c r="A110" s="33"/>
      <c r="B110" s="31"/>
      <c r="C110" s="12">
        <v>637002</v>
      </c>
      <c r="D110" s="12">
        <v>41</v>
      </c>
      <c r="E110" s="57" t="s">
        <v>279</v>
      </c>
      <c r="F110" s="106"/>
      <c r="G110" s="128">
        <v>1000</v>
      </c>
      <c r="H110" s="34"/>
      <c r="I110" s="116"/>
      <c r="J110" s="99">
        <f t="shared" si="13"/>
        <v>1000</v>
      </c>
    </row>
    <row r="111" spans="1:10" ht="15.75" x14ac:dyDescent="0.25">
      <c r="A111" s="33"/>
      <c r="B111" s="31"/>
      <c r="C111" s="12">
        <v>637003</v>
      </c>
      <c r="D111" s="12">
        <v>41</v>
      </c>
      <c r="E111" s="57" t="s">
        <v>82</v>
      </c>
      <c r="F111" s="99">
        <v>3200</v>
      </c>
      <c r="G111" s="98"/>
      <c r="H111" s="34"/>
      <c r="I111" s="116"/>
      <c r="J111" s="99">
        <f t="shared" si="13"/>
        <v>3200</v>
      </c>
    </row>
    <row r="112" spans="1:10" ht="15.75" x14ac:dyDescent="0.25">
      <c r="A112" s="33"/>
      <c r="B112" s="31"/>
      <c r="C112" s="12">
        <v>637004</v>
      </c>
      <c r="D112" s="12">
        <v>41</v>
      </c>
      <c r="E112" s="57" t="s">
        <v>83</v>
      </c>
      <c r="F112" s="99">
        <v>8000</v>
      </c>
      <c r="G112" s="98"/>
      <c r="H112" s="34"/>
      <c r="I112" s="116"/>
      <c r="J112" s="99">
        <f t="shared" si="13"/>
        <v>8000</v>
      </c>
    </row>
    <row r="113" spans="1:10" ht="15.75" x14ac:dyDescent="0.25">
      <c r="A113" s="33"/>
      <c r="B113" s="34"/>
      <c r="C113" s="12">
        <v>637005</v>
      </c>
      <c r="D113" s="12">
        <v>41</v>
      </c>
      <c r="E113" s="73" t="s">
        <v>257</v>
      </c>
      <c r="F113" s="99">
        <v>3500</v>
      </c>
      <c r="G113" s="98"/>
      <c r="H113" s="34"/>
      <c r="I113" s="116"/>
      <c r="J113" s="99">
        <f t="shared" si="13"/>
        <v>3500</v>
      </c>
    </row>
    <row r="114" spans="1:10" ht="15.75" x14ac:dyDescent="0.25">
      <c r="A114" s="33"/>
      <c r="B114" s="34"/>
      <c r="C114" s="12">
        <v>637006</v>
      </c>
      <c r="D114" s="12">
        <v>41</v>
      </c>
      <c r="E114" s="57" t="s">
        <v>84</v>
      </c>
      <c r="F114" s="99">
        <v>192</v>
      </c>
      <c r="G114" s="98"/>
      <c r="H114" s="34"/>
      <c r="I114" s="116"/>
      <c r="J114" s="99">
        <f t="shared" si="13"/>
        <v>192</v>
      </c>
    </row>
    <row r="115" spans="1:10" ht="15.75" x14ac:dyDescent="0.25">
      <c r="A115" s="33"/>
      <c r="B115" s="34"/>
      <c r="C115" s="12">
        <v>637009</v>
      </c>
      <c r="D115" s="12">
        <v>41</v>
      </c>
      <c r="E115" s="57" t="s">
        <v>85</v>
      </c>
      <c r="F115" s="99">
        <v>200</v>
      </c>
      <c r="G115" s="98"/>
      <c r="H115" s="34"/>
      <c r="I115" s="116"/>
      <c r="J115" s="99">
        <f t="shared" si="13"/>
        <v>200</v>
      </c>
    </row>
    <row r="116" spans="1:10" ht="15.75" x14ac:dyDescent="0.25">
      <c r="A116" s="33"/>
      <c r="B116" s="34"/>
      <c r="C116" s="12">
        <v>637011</v>
      </c>
      <c r="D116" s="12">
        <v>41</v>
      </c>
      <c r="E116" s="73" t="s">
        <v>224</v>
      </c>
      <c r="F116" s="99"/>
      <c r="G116" s="98"/>
      <c r="H116" s="34"/>
      <c r="I116" s="116"/>
      <c r="J116" s="99">
        <f t="shared" si="13"/>
        <v>0</v>
      </c>
    </row>
    <row r="117" spans="1:10" ht="15.75" x14ac:dyDescent="0.25">
      <c r="A117" s="33"/>
      <c r="B117" s="34"/>
      <c r="C117" s="12">
        <v>637012</v>
      </c>
      <c r="D117" s="12">
        <v>41</v>
      </c>
      <c r="E117" s="57" t="s">
        <v>86</v>
      </c>
      <c r="F117" s="99">
        <v>1200</v>
      </c>
      <c r="G117" s="98"/>
      <c r="H117" s="34"/>
      <c r="I117" s="116"/>
      <c r="J117" s="99">
        <f t="shared" si="13"/>
        <v>1200</v>
      </c>
    </row>
    <row r="118" spans="1:10" ht="15.75" x14ac:dyDescent="0.25">
      <c r="A118" s="33"/>
      <c r="B118" s="34"/>
      <c r="C118" s="12">
        <v>637014</v>
      </c>
      <c r="D118" s="12">
        <v>41</v>
      </c>
      <c r="E118" s="57" t="s">
        <v>263</v>
      </c>
      <c r="F118" s="99">
        <v>15911</v>
      </c>
      <c r="G118" s="98"/>
      <c r="H118" s="34"/>
      <c r="I118" s="116"/>
      <c r="J118" s="99">
        <f t="shared" si="13"/>
        <v>15911</v>
      </c>
    </row>
    <row r="119" spans="1:10" ht="15.75" x14ac:dyDescent="0.25">
      <c r="A119" s="33"/>
      <c r="B119" s="34"/>
      <c r="C119" s="12">
        <v>637016</v>
      </c>
      <c r="D119" s="12">
        <v>41</v>
      </c>
      <c r="E119" s="57" t="s">
        <v>87</v>
      </c>
      <c r="F119" s="99">
        <v>5500</v>
      </c>
      <c r="G119" s="98"/>
      <c r="H119" s="34"/>
      <c r="I119" s="116"/>
      <c r="J119" s="99">
        <f t="shared" si="13"/>
        <v>5500</v>
      </c>
    </row>
    <row r="120" spans="1:10" ht="15.75" x14ac:dyDescent="0.25">
      <c r="A120" s="33"/>
      <c r="B120" s="34"/>
      <c r="C120" s="12">
        <v>637021</v>
      </c>
      <c r="D120" s="12">
        <v>41</v>
      </c>
      <c r="E120" s="57" t="s">
        <v>88</v>
      </c>
      <c r="F120" s="106"/>
      <c r="G120" s="98"/>
      <c r="H120" s="34"/>
      <c r="I120" s="116"/>
      <c r="J120" s="99">
        <f t="shared" si="13"/>
        <v>0</v>
      </c>
    </row>
    <row r="121" spans="1:10" ht="15.75" x14ac:dyDescent="0.25">
      <c r="A121" s="33"/>
      <c r="B121" s="34"/>
      <c r="C121" s="12">
        <v>637026</v>
      </c>
      <c r="D121" s="12">
        <v>41</v>
      </c>
      <c r="E121" s="57" t="s">
        <v>89</v>
      </c>
      <c r="F121" s="99">
        <v>64000</v>
      </c>
      <c r="G121" s="98"/>
      <c r="H121" s="34"/>
      <c r="I121" s="116"/>
      <c r="J121" s="99">
        <f t="shared" si="13"/>
        <v>64000</v>
      </c>
    </row>
    <row r="122" spans="1:10" ht="15.75" x14ac:dyDescent="0.25">
      <c r="A122" s="33"/>
      <c r="B122" s="34"/>
      <c r="C122" s="12">
        <v>637027</v>
      </c>
      <c r="D122" s="12">
        <v>41</v>
      </c>
      <c r="E122" s="73" t="s">
        <v>90</v>
      </c>
      <c r="F122" s="99">
        <v>4000</v>
      </c>
      <c r="G122" s="98"/>
      <c r="H122" s="34"/>
      <c r="I122" s="116"/>
      <c r="J122" s="99">
        <f t="shared" si="13"/>
        <v>4000</v>
      </c>
    </row>
    <row r="123" spans="1:10" ht="15" customHeight="1" x14ac:dyDescent="0.25">
      <c r="A123" s="33"/>
      <c r="B123" s="34"/>
      <c r="C123" s="12">
        <v>637031</v>
      </c>
      <c r="D123" s="12">
        <v>41</v>
      </c>
      <c r="E123" s="73" t="s">
        <v>212</v>
      </c>
      <c r="F123" s="99"/>
      <c r="G123" s="98"/>
      <c r="H123" s="34"/>
      <c r="I123" s="116"/>
      <c r="J123" s="99">
        <f t="shared" si="13"/>
        <v>0</v>
      </c>
    </row>
    <row r="124" spans="1:10" ht="15" customHeight="1" x14ac:dyDescent="0.25">
      <c r="A124" s="33"/>
      <c r="B124" s="34"/>
      <c r="C124" s="12">
        <v>637034</v>
      </c>
      <c r="D124" s="12">
        <v>41</v>
      </c>
      <c r="E124" s="73" t="s">
        <v>213</v>
      </c>
      <c r="F124" s="99">
        <v>150</v>
      </c>
      <c r="G124" s="98"/>
      <c r="H124" s="34"/>
      <c r="I124" s="116"/>
      <c r="J124" s="99">
        <f t="shared" si="13"/>
        <v>150</v>
      </c>
    </row>
    <row r="125" spans="1:10" ht="16.149999999999999" customHeight="1" x14ac:dyDescent="0.25">
      <c r="A125" s="33"/>
      <c r="B125" s="34"/>
      <c r="C125" s="12">
        <v>637035</v>
      </c>
      <c r="D125" s="12">
        <v>41</v>
      </c>
      <c r="E125" s="73" t="s">
        <v>91</v>
      </c>
      <c r="F125" s="99">
        <v>1950</v>
      </c>
      <c r="G125" s="98"/>
      <c r="H125" s="34"/>
      <c r="I125" s="116"/>
      <c r="J125" s="99">
        <f t="shared" si="13"/>
        <v>1950</v>
      </c>
    </row>
    <row r="126" spans="1:10" ht="16.149999999999999" customHeight="1" x14ac:dyDescent="0.25">
      <c r="A126" s="33"/>
      <c r="B126" s="34"/>
      <c r="C126" s="12">
        <v>637037</v>
      </c>
      <c r="D126" s="12" t="s">
        <v>280</v>
      </c>
      <c r="E126" s="73" t="s">
        <v>285</v>
      </c>
      <c r="F126" s="99"/>
      <c r="G126" s="128">
        <v>1603.51</v>
      </c>
      <c r="H126" s="34"/>
      <c r="I126" s="116"/>
      <c r="J126" s="99">
        <f t="shared" si="13"/>
        <v>1603.51</v>
      </c>
    </row>
    <row r="127" spans="1:10" ht="31.5" x14ac:dyDescent="0.25">
      <c r="A127" s="33"/>
      <c r="B127" s="34"/>
      <c r="C127" s="12">
        <v>637040</v>
      </c>
      <c r="D127" s="12">
        <v>41</v>
      </c>
      <c r="E127" s="77" t="s">
        <v>238</v>
      </c>
      <c r="F127" s="99">
        <v>4200</v>
      </c>
      <c r="G127" s="128">
        <v>-3000</v>
      </c>
      <c r="H127" s="34"/>
      <c r="I127" s="127"/>
      <c r="J127" s="99">
        <f t="shared" si="13"/>
        <v>1200</v>
      </c>
    </row>
    <row r="128" spans="1:10" ht="15.75" x14ac:dyDescent="0.25">
      <c r="A128" s="33"/>
      <c r="B128" s="34"/>
      <c r="C128" s="12">
        <v>637040</v>
      </c>
      <c r="D128" s="12">
        <v>41</v>
      </c>
      <c r="E128" s="77" t="s">
        <v>92</v>
      </c>
      <c r="F128" s="99">
        <v>800</v>
      </c>
      <c r="G128" s="98"/>
      <c r="H128" s="34"/>
      <c r="I128" s="116"/>
      <c r="J128" s="99">
        <f t="shared" si="13"/>
        <v>800</v>
      </c>
    </row>
    <row r="129" spans="1:10" ht="15.75" x14ac:dyDescent="0.25">
      <c r="A129" s="33"/>
      <c r="B129" s="31">
        <v>640</v>
      </c>
      <c r="C129" s="12"/>
      <c r="D129" s="31">
        <v>41</v>
      </c>
      <c r="E129" s="82" t="s">
        <v>93</v>
      </c>
      <c r="F129" s="69">
        <f t="shared" ref="F129:J129" si="19">F130</f>
        <v>33500</v>
      </c>
      <c r="G129" s="132">
        <f t="shared" si="19"/>
        <v>0</v>
      </c>
      <c r="H129" s="124">
        <f t="shared" si="19"/>
        <v>0</v>
      </c>
      <c r="I129" s="138">
        <f t="shared" si="19"/>
        <v>0</v>
      </c>
      <c r="J129" s="69">
        <f t="shared" si="19"/>
        <v>33500</v>
      </c>
    </row>
    <row r="130" spans="1:10" ht="16.899999999999999" customHeight="1" x14ac:dyDescent="0.25">
      <c r="A130" s="33"/>
      <c r="B130" s="31">
        <v>642</v>
      </c>
      <c r="C130" s="35"/>
      <c r="D130" s="31">
        <v>41</v>
      </c>
      <c r="E130" s="82" t="s">
        <v>94</v>
      </c>
      <c r="F130" s="69">
        <f t="shared" ref="F130:J130" si="20">SUM(F131:F136)</f>
        <v>33500</v>
      </c>
      <c r="G130" s="132">
        <f t="shared" si="20"/>
        <v>0</v>
      </c>
      <c r="H130" s="124">
        <f t="shared" si="20"/>
        <v>0</v>
      </c>
      <c r="I130" s="138">
        <f t="shared" si="20"/>
        <v>0</v>
      </c>
      <c r="J130" s="69">
        <f t="shared" si="20"/>
        <v>33500</v>
      </c>
    </row>
    <row r="131" spans="1:10" ht="15.75" x14ac:dyDescent="0.25">
      <c r="A131" s="33"/>
      <c r="B131" s="34"/>
      <c r="C131" s="12">
        <v>642006</v>
      </c>
      <c r="D131" s="12">
        <v>41</v>
      </c>
      <c r="E131" s="57" t="s">
        <v>95</v>
      </c>
      <c r="F131" s="99">
        <v>2500</v>
      </c>
      <c r="G131" s="98"/>
      <c r="H131" s="34"/>
      <c r="I131" s="116"/>
      <c r="J131" s="99">
        <f t="shared" si="13"/>
        <v>2500</v>
      </c>
    </row>
    <row r="132" spans="1:10" ht="15.75" x14ac:dyDescent="0.25">
      <c r="A132" s="33"/>
      <c r="B132" s="34"/>
      <c r="C132" s="12">
        <v>642009</v>
      </c>
      <c r="D132" s="12">
        <v>41</v>
      </c>
      <c r="E132" s="57" t="s">
        <v>96</v>
      </c>
      <c r="F132" s="99">
        <v>10000</v>
      </c>
      <c r="G132" s="98"/>
      <c r="H132" s="34"/>
      <c r="I132" s="116"/>
      <c r="J132" s="99">
        <f t="shared" si="13"/>
        <v>10000</v>
      </c>
    </row>
    <row r="133" spans="1:10" ht="15.75" x14ac:dyDescent="0.25">
      <c r="A133" s="33"/>
      <c r="B133" s="34"/>
      <c r="C133" s="12">
        <v>642012</v>
      </c>
      <c r="D133" s="12">
        <v>41</v>
      </c>
      <c r="E133" s="57" t="s">
        <v>97</v>
      </c>
      <c r="F133" s="99"/>
      <c r="G133" s="98"/>
      <c r="H133" s="34"/>
      <c r="I133" s="116"/>
      <c r="J133" s="99">
        <f t="shared" si="13"/>
        <v>0</v>
      </c>
    </row>
    <row r="134" spans="1:10" ht="15.75" x14ac:dyDescent="0.25">
      <c r="A134" s="33"/>
      <c r="B134" s="34"/>
      <c r="C134" s="12">
        <v>642013</v>
      </c>
      <c r="D134" s="12">
        <v>41</v>
      </c>
      <c r="E134" s="57" t="s">
        <v>98</v>
      </c>
      <c r="F134" s="99">
        <v>6000</v>
      </c>
      <c r="G134" s="98"/>
      <c r="H134" s="34"/>
      <c r="I134" s="116"/>
      <c r="J134" s="99">
        <f t="shared" si="13"/>
        <v>6000</v>
      </c>
    </row>
    <row r="135" spans="1:10" ht="15.75" x14ac:dyDescent="0.25">
      <c r="A135" s="33"/>
      <c r="B135" s="34"/>
      <c r="C135" s="12">
        <v>642014</v>
      </c>
      <c r="D135" s="12">
        <v>41</v>
      </c>
      <c r="E135" s="57" t="s">
        <v>99</v>
      </c>
      <c r="F135" s="99">
        <v>10000</v>
      </c>
      <c r="G135" s="98"/>
      <c r="H135" s="34"/>
      <c r="I135" s="116"/>
      <c r="J135" s="99">
        <f t="shared" si="13"/>
        <v>10000</v>
      </c>
    </row>
    <row r="136" spans="1:10" ht="15.75" x14ac:dyDescent="0.25">
      <c r="A136" s="33"/>
      <c r="B136" s="34"/>
      <c r="C136" s="12">
        <v>642015</v>
      </c>
      <c r="D136" s="12">
        <v>41</v>
      </c>
      <c r="E136" s="57" t="s">
        <v>100</v>
      </c>
      <c r="F136" s="99">
        <v>5000</v>
      </c>
      <c r="G136" s="98"/>
      <c r="H136" s="34"/>
      <c r="I136" s="116"/>
      <c r="J136" s="99">
        <f t="shared" si="13"/>
        <v>5000</v>
      </c>
    </row>
    <row r="137" spans="1:10" ht="15.75" x14ac:dyDescent="0.25">
      <c r="A137" s="36" t="s">
        <v>101</v>
      </c>
      <c r="B137" s="37" t="s">
        <v>253</v>
      </c>
      <c r="C137" s="38"/>
      <c r="D137" s="17">
        <v>41</v>
      </c>
      <c r="E137" s="74" t="s">
        <v>102</v>
      </c>
      <c r="F137" s="104">
        <f>F138</f>
        <v>7930</v>
      </c>
      <c r="G137" s="141">
        <f t="shared" ref="G137:J137" si="21">G138</f>
        <v>0</v>
      </c>
      <c r="H137" s="140">
        <f t="shared" si="21"/>
        <v>0</v>
      </c>
      <c r="I137" s="142">
        <f t="shared" si="21"/>
        <v>0</v>
      </c>
      <c r="J137" s="104">
        <f t="shared" si="21"/>
        <v>7930</v>
      </c>
    </row>
    <row r="138" spans="1:10" ht="15.75" x14ac:dyDescent="0.25">
      <c r="A138" s="33"/>
      <c r="B138" s="31">
        <v>637</v>
      </c>
      <c r="C138" s="39"/>
      <c r="D138" s="31">
        <v>41</v>
      </c>
      <c r="E138" s="81" t="s">
        <v>103</v>
      </c>
      <c r="F138" s="68">
        <f t="shared" ref="F138:J138" si="22">SUM(F139:F141)</f>
        <v>7930</v>
      </c>
      <c r="G138" s="130">
        <f t="shared" si="22"/>
        <v>0</v>
      </c>
      <c r="H138" s="97">
        <f t="shared" si="22"/>
        <v>0</v>
      </c>
      <c r="I138" s="137">
        <f t="shared" si="22"/>
        <v>0</v>
      </c>
      <c r="J138" s="68">
        <f t="shared" si="22"/>
        <v>7930</v>
      </c>
    </row>
    <row r="139" spans="1:10" ht="28.15" customHeight="1" x14ac:dyDescent="0.25">
      <c r="A139" s="33"/>
      <c r="B139" s="40"/>
      <c r="C139" s="12">
        <v>637005</v>
      </c>
      <c r="D139" s="40">
        <v>41</v>
      </c>
      <c r="E139" s="73" t="s">
        <v>104</v>
      </c>
      <c r="F139" s="99">
        <v>7480</v>
      </c>
      <c r="G139" s="98"/>
      <c r="H139" s="34"/>
      <c r="I139" s="116"/>
      <c r="J139" s="99">
        <f t="shared" si="13"/>
        <v>7480</v>
      </c>
    </row>
    <row r="140" spans="1:10" ht="28.15" customHeight="1" x14ac:dyDescent="0.25">
      <c r="A140" s="33"/>
      <c r="B140" s="40"/>
      <c r="C140" s="12">
        <v>637005</v>
      </c>
      <c r="D140" s="40">
        <v>41</v>
      </c>
      <c r="E140" s="73" t="s">
        <v>220</v>
      </c>
      <c r="F140" s="99"/>
      <c r="G140" s="98"/>
      <c r="H140" s="34"/>
      <c r="I140" s="116"/>
      <c r="J140" s="99">
        <f t="shared" si="13"/>
        <v>0</v>
      </c>
    </row>
    <row r="141" spans="1:10" ht="15.75" x14ac:dyDescent="0.25">
      <c r="A141" s="33"/>
      <c r="B141" s="40"/>
      <c r="C141" s="12">
        <v>637012</v>
      </c>
      <c r="D141" s="40">
        <v>41</v>
      </c>
      <c r="E141" s="57" t="s">
        <v>86</v>
      </c>
      <c r="F141" s="99">
        <v>450</v>
      </c>
      <c r="G141" s="98"/>
      <c r="H141" s="34"/>
      <c r="I141" s="116"/>
      <c r="J141" s="99">
        <f t="shared" si="13"/>
        <v>450</v>
      </c>
    </row>
    <row r="142" spans="1:10" ht="31.5" x14ac:dyDescent="0.25">
      <c r="A142" s="36" t="s">
        <v>105</v>
      </c>
      <c r="B142" s="41"/>
      <c r="C142" s="41"/>
      <c r="D142" s="70">
        <v>41</v>
      </c>
      <c r="E142" s="83" t="s">
        <v>106</v>
      </c>
      <c r="F142" s="104">
        <f t="shared" ref="F142:J142" si="23">F157+F148+F143</f>
        <v>290037</v>
      </c>
      <c r="G142" s="141">
        <f t="shared" si="23"/>
        <v>1600</v>
      </c>
      <c r="H142" s="140">
        <f t="shared" si="23"/>
        <v>20000</v>
      </c>
      <c r="I142" s="142">
        <f t="shared" si="23"/>
        <v>0</v>
      </c>
      <c r="J142" s="104">
        <f t="shared" si="23"/>
        <v>311637</v>
      </c>
    </row>
    <row r="143" spans="1:10" ht="15.75" x14ac:dyDescent="0.25">
      <c r="A143" s="33"/>
      <c r="B143" s="31">
        <v>610</v>
      </c>
      <c r="C143" s="39"/>
      <c r="D143" s="39">
        <v>41</v>
      </c>
      <c r="E143" s="81" t="s">
        <v>33</v>
      </c>
      <c r="F143" s="68">
        <f t="shared" ref="F143:J143" si="24">SUM(F144:F147)</f>
        <v>128427</v>
      </c>
      <c r="G143" s="130">
        <f t="shared" si="24"/>
        <v>0</v>
      </c>
      <c r="H143" s="97">
        <f t="shared" si="24"/>
        <v>0</v>
      </c>
      <c r="I143" s="137">
        <f t="shared" si="24"/>
        <v>0</v>
      </c>
      <c r="J143" s="68">
        <f t="shared" si="24"/>
        <v>128427</v>
      </c>
    </row>
    <row r="144" spans="1:10" ht="15.75" x14ac:dyDescent="0.25">
      <c r="A144" s="33"/>
      <c r="B144" s="12">
        <v>611</v>
      </c>
      <c r="C144" s="12"/>
      <c r="D144" s="12">
        <v>41</v>
      </c>
      <c r="E144" s="57" t="s">
        <v>34</v>
      </c>
      <c r="F144" s="67">
        <v>95613</v>
      </c>
      <c r="G144" s="98"/>
      <c r="H144" s="34"/>
      <c r="I144" s="116"/>
      <c r="J144" s="99">
        <f t="shared" si="13"/>
        <v>95613</v>
      </c>
    </row>
    <row r="145" spans="1:10" ht="15.75" x14ac:dyDescent="0.25">
      <c r="A145" s="33"/>
      <c r="B145" s="12">
        <v>612</v>
      </c>
      <c r="C145" s="12">
        <v>612001</v>
      </c>
      <c r="D145" s="12">
        <v>41</v>
      </c>
      <c r="E145" s="57" t="s">
        <v>35</v>
      </c>
      <c r="F145" s="67">
        <v>27994</v>
      </c>
      <c r="G145" s="98"/>
      <c r="H145" s="34"/>
      <c r="I145" s="116"/>
      <c r="J145" s="99">
        <f t="shared" si="13"/>
        <v>27994</v>
      </c>
    </row>
    <row r="146" spans="1:10" ht="15.75" x14ac:dyDescent="0.25">
      <c r="A146" s="33"/>
      <c r="B146" s="12"/>
      <c r="C146" s="12">
        <v>612002</v>
      </c>
      <c r="D146" s="12">
        <v>41</v>
      </c>
      <c r="E146" s="57" t="s">
        <v>36</v>
      </c>
      <c r="F146" s="67">
        <v>1320</v>
      </c>
      <c r="G146" s="98"/>
      <c r="H146" s="34"/>
      <c r="I146" s="116"/>
      <c r="J146" s="99">
        <f t="shared" si="13"/>
        <v>1320</v>
      </c>
    </row>
    <row r="147" spans="1:10" ht="15.75" x14ac:dyDescent="0.25">
      <c r="A147" s="33"/>
      <c r="B147" s="12">
        <v>614</v>
      </c>
      <c r="C147" s="12"/>
      <c r="D147" s="12">
        <v>41</v>
      </c>
      <c r="E147" s="57" t="s">
        <v>37</v>
      </c>
      <c r="F147" s="67">
        <v>3500</v>
      </c>
      <c r="G147" s="98"/>
      <c r="H147" s="34"/>
      <c r="I147" s="116"/>
      <c r="J147" s="99">
        <f t="shared" ref="J147:J212" si="25">F147+G147+H147-I147</f>
        <v>3500</v>
      </c>
    </row>
    <row r="148" spans="1:10" ht="15.75" x14ac:dyDescent="0.25">
      <c r="A148" s="33"/>
      <c r="B148" s="31">
        <v>620</v>
      </c>
      <c r="C148" s="31"/>
      <c r="D148" s="31">
        <v>41</v>
      </c>
      <c r="E148" s="81" t="s">
        <v>38</v>
      </c>
      <c r="F148" s="68">
        <f t="shared" ref="F148:J148" si="26">SUM(F149:F156)</f>
        <v>44885</v>
      </c>
      <c r="G148" s="130">
        <f t="shared" si="26"/>
        <v>0</v>
      </c>
      <c r="H148" s="97">
        <f t="shared" si="26"/>
        <v>0</v>
      </c>
      <c r="I148" s="137">
        <f t="shared" si="26"/>
        <v>0</v>
      </c>
      <c r="J148" s="68">
        <f t="shared" si="26"/>
        <v>44885</v>
      </c>
    </row>
    <row r="149" spans="1:10" ht="15.75" x14ac:dyDescent="0.25">
      <c r="A149" s="33"/>
      <c r="B149" s="12">
        <v>621</v>
      </c>
      <c r="C149" s="12"/>
      <c r="D149" s="12">
        <v>41</v>
      </c>
      <c r="E149" s="57" t="s">
        <v>39</v>
      </c>
      <c r="F149" s="67">
        <v>5189</v>
      </c>
      <c r="G149" s="98"/>
      <c r="H149" s="34"/>
      <c r="I149" s="116"/>
      <c r="J149" s="99">
        <f t="shared" si="25"/>
        <v>5189</v>
      </c>
    </row>
    <row r="150" spans="1:10" ht="15.75" x14ac:dyDescent="0.25">
      <c r="A150" s="33"/>
      <c r="B150" s="12">
        <v>623</v>
      </c>
      <c r="C150" s="12"/>
      <c r="D150" s="12">
        <v>41</v>
      </c>
      <c r="E150" s="57" t="s">
        <v>40</v>
      </c>
      <c r="F150" s="67">
        <v>7654</v>
      </c>
      <c r="G150" s="98"/>
      <c r="H150" s="34"/>
      <c r="I150" s="116"/>
      <c r="J150" s="99">
        <f t="shared" si="25"/>
        <v>7654</v>
      </c>
    </row>
    <row r="151" spans="1:10" ht="15.75" x14ac:dyDescent="0.25">
      <c r="A151" s="33"/>
      <c r="B151" s="12">
        <v>625</v>
      </c>
      <c r="C151" s="12">
        <v>625001</v>
      </c>
      <c r="D151" s="12">
        <v>41</v>
      </c>
      <c r="E151" s="57" t="s">
        <v>41</v>
      </c>
      <c r="F151" s="67">
        <v>1798</v>
      </c>
      <c r="G151" s="98"/>
      <c r="H151" s="34"/>
      <c r="I151" s="116"/>
      <c r="J151" s="99">
        <f t="shared" si="25"/>
        <v>1798</v>
      </c>
    </row>
    <row r="152" spans="1:10" ht="15.75" x14ac:dyDescent="0.25">
      <c r="A152" s="33"/>
      <c r="B152" s="12"/>
      <c r="C152" s="12">
        <v>625002</v>
      </c>
      <c r="D152" s="12">
        <v>41</v>
      </c>
      <c r="E152" s="57" t="s">
        <v>42</v>
      </c>
      <c r="F152" s="67">
        <v>17980</v>
      </c>
      <c r="G152" s="98"/>
      <c r="H152" s="34"/>
      <c r="I152" s="116"/>
      <c r="J152" s="99">
        <f t="shared" si="25"/>
        <v>17980</v>
      </c>
    </row>
    <row r="153" spans="1:10" ht="15.75" x14ac:dyDescent="0.25">
      <c r="A153" s="33"/>
      <c r="B153" s="12"/>
      <c r="C153" s="12">
        <v>625003</v>
      </c>
      <c r="D153" s="12">
        <v>41</v>
      </c>
      <c r="E153" s="57" t="s">
        <v>43</v>
      </c>
      <c r="F153" s="67">
        <v>1027</v>
      </c>
      <c r="G153" s="98"/>
      <c r="H153" s="34"/>
      <c r="I153" s="116"/>
      <c r="J153" s="99">
        <f t="shared" si="25"/>
        <v>1027</v>
      </c>
    </row>
    <row r="154" spans="1:10" ht="15.75" x14ac:dyDescent="0.25">
      <c r="A154" s="33"/>
      <c r="B154" s="12"/>
      <c r="C154" s="12">
        <v>625004</v>
      </c>
      <c r="D154" s="12">
        <v>41</v>
      </c>
      <c r="E154" s="57" t="s">
        <v>44</v>
      </c>
      <c r="F154" s="67">
        <v>3853</v>
      </c>
      <c r="G154" s="98"/>
      <c r="H154" s="34"/>
      <c r="I154" s="116"/>
      <c r="J154" s="99">
        <f t="shared" si="25"/>
        <v>3853</v>
      </c>
    </row>
    <row r="155" spans="1:10" ht="15.75" x14ac:dyDescent="0.25">
      <c r="A155" s="33"/>
      <c r="B155" s="12"/>
      <c r="C155" s="12">
        <v>625005</v>
      </c>
      <c r="D155" s="12">
        <v>41</v>
      </c>
      <c r="E155" s="57" t="s">
        <v>45</v>
      </c>
      <c r="F155" s="67">
        <v>1284</v>
      </c>
      <c r="G155" s="98"/>
      <c r="H155" s="34"/>
      <c r="I155" s="116"/>
      <c r="J155" s="99">
        <f t="shared" si="25"/>
        <v>1284</v>
      </c>
    </row>
    <row r="156" spans="1:10" ht="15.75" x14ac:dyDescent="0.25">
      <c r="A156" s="33"/>
      <c r="B156" s="12"/>
      <c r="C156" s="12">
        <v>625007</v>
      </c>
      <c r="D156" s="12">
        <v>41</v>
      </c>
      <c r="E156" s="57" t="s">
        <v>46</v>
      </c>
      <c r="F156" s="67">
        <v>6100</v>
      </c>
      <c r="G156" s="98"/>
      <c r="H156" s="34"/>
      <c r="I156" s="116"/>
      <c r="J156" s="99">
        <f t="shared" si="25"/>
        <v>6100</v>
      </c>
    </row>
    <row r="157" spans="1:10" ht="15.75" x14ac:dyDescent="0.25">
      <c r="A157" s="33"/>
      <c r="B157" s="31">
        <v>630</v>
      </c>
      <c r="C157" s="31"/>
      <c r="D157" s="32">
        <v>41</v>
      </c>
      <c r="E157" s="82" t="s">
        <v>48</v>
      </c>
      <c r="F157" s="69">
        <f>F193+F185+F181+F167+F160+F158</f>
        <v>116725</v>
      </c>
      <c r="G157" s="132">
        <f t="shared" ref="G157:J157" si="27">G193+G185+G181+G167+G160+G158</f>
        <v>1600</v>
      </c>
      <c r="H157" s="124">
        <f t="shared" si="27"/>
        <v>20000</v>
      </c>
      <c r="I157" s="138">
        <f t="shared" si="27"/>
        <v>0</v>
      </c>
      <c r="J157" s="69">
        <f t="shared" si="27"/>
        <v>138325</v>
      </c>
    </row>
    <row r="158" spans="1:10" ht="15.75" x14ac:dyDescent="0.25">
      <c r="A158" s="33"/>
      <c r="B158" s="31">
        <v>631</v>
      </c>
      <c r="C158" s="31"/>
      <c r="D158" s="31">
        <v>41</v>
      </c>
      <c r="E158" s="81" t="s">
        <v>49</v>
      </c>
      <c r="F158" s="69">
        <f t="shared" ref="F158:J158" si="28">SUM(F159)</f>
        <v>320</v>
      </c>
      <c r="G158" s="132">
        <f t="shared" si="28"/>
        <v>0</v>
      </c>
      <c r="H158" s="124">
        <f t="shared" si="28"/>
        <v>0</v>
      </c>
      <c r="I158" s="138">
        <f t="shared" si="28"/>
        <v>0</v>
      </c>
      <c r="J158" s="69">
        <f t="shared" si="28"/>
        <v>320</v>
      </c>
    </row>
    <row r="159" spans="1:10" ht="15.75" x14ac:dyDescent="0.25">
      <c r="A159" s="33"/>
      <c r="B159" s="12"/>
      <c r="C159" s="12">
        <v>631001</v>
      </c>
      <c r="D159" s="12">
        <v>41</v>
      </c>
      <c r="E159" s="57" t="s">
        <v>50</v>
      </c>
      <c r="F159" s="67">
        <v>320</v>
      </c>
      <c r="G159" s="98"/>
      <c r="H159" s="34"/>
      <c r="I159" s="116"/>
      <c r="J159" s="99">
        <f t="shared" si="25"/>
        <v>320</v>
      </c>
    </row>
    <row r="160" spans="1:10" ht="15.75" x14ac:dyDescent="0.25">
      <c r="A160" s="33"/>
      <c r="B160" s="31">
        <v>632</v>
      </c>
      <c r="C160" s="31"/>
      <c r="D160" s="32">
        <v>41</v>
      </c>
      <c r="E160" s="81" t="s">
        <v>51</v>
      </c>
      <c r="F160" s="69">
        <f>SUM(F161:F166)</f>
        <v>64660</v>
      </c>
      <c r="G160" s="132">
        <f t="shared" ref="G160:J160" si="29">SUM(G161:G166)</f>
        <v>0</v>
      </c>
      <c r="H160" s="124">
        <f t="shared" si="29"/>
        <v>0</v>
      </c>
      <c r="I160" s="138">
        <f t="shared" si="29"/>
        <v>0</v>
      </c>
      <c r="J160" s="69">
        <f t="shared" si="29"/>
        <v>64660</v>
      </c>
    </row>
    <row r="161" spans="1:10" ht="15.75" x14ac:dyDescent="0.25">
      <c r="A161" s="33"/>
      <c r="B161" s="12"/>
      <c r="C161" s="12">
        <v>632001</v>
      </c>
      <c r="D161" s="13">
        <v>41</v>
      </c>
      <c r="E161" s="57" t="s">
        <v>52</v>
      </c>
      <c r="F161" s="99">
        <v>31294</v>
      </c>
      <c r="G161" s="98"/>
      <c r="H161" s="94"/>
      <c r="I161" s="117"/>
      <c r="J161" s="99">
        <f t="shared" si="25"/>
        <v>31294</v>
      </c>
    </row>
    <row r="162" spans="1:10" ht="15.75" x14ac:dyDescent="0.25">
      <c r="A162" s="33"/>
      <c r="B162" s="12"/>
      <c r="C162" s="12">
        <v>632001</v>
      </c>
      <c r="D162" s="13">
        <v>41</v>
      </c>
      <c r="E162" s="57" t="s">
        <v>237</v>
      </c>
      <c r="F162" s="67">
        <v>24706</v>
      </c>
      <c r="G162" s="98"/>
      <c r="H162" s="34"/>
      <c r="I162" s="116"/>
      <c r="J162" s="99">
        <f t="shared" si="25"/>
        <v>24706</v>
      </c>
    </row>
    <row r="163" spans="1:10" ht="15.75" x14ac:dyDescent="0.25">
      <c r="A163" s="33"/>
      <c r="B163" s="12"/>
      <c r="C163" s="12">
        <v>632002</v>
      </c>
      <c r="D163" s="12">
        <v>41</v>
      </c>
      <c r="E163" s="57" t="s">
        <v>53</v>
      </c>
      <c r="F163" s="99">
        <v>7000</v>
      </c>
      <c r="G163" s="98"/>
      <c r="H163" s="34"/>
      <c r="I163" s="116"/>
      <c r="J163" s="99">
        <f t="shared" si="25"/>
        <v>7000</v>
      </c>
    </row>
    <row r="164" spans="1:10" ht="15.75" x14ac:dyDescent="0.25">
      <c r="A164" s="33"/>
      <c r="B164" s="12"/>
      <c r="C164" s="12">
        <v>632003</v>
      </c>
      <c r="D164" s="12">
        <v>41</v>
      </c>
      <c r="E164" s="57" t="s">
        <v>54</v>
      </c>
      <c r="F164" s="99">
        <v>500</v>
      </c>
      <c r="G164" s="98"/>
      <c r="H164" s="34"/>
      <c r="I164" s="116"/>
      <c r="J164" s="99">
        <f t="shared" si="25"/>
        <v>500</v>
      </c>
    </row>
    <row r="165" spans="1:10" ht="15.75" x14ac:dyDescent="0.25">
      <c r="A165" s="33"/>
      <c r="B165" s="12"/>
      <c r="C165" s="12">
        <v>632004</v>
      </c>
      <c r="D165" s="12">
        <v>41</v>
      </c>
      <c r="E165" s="57" t="s">
        <v>55</v>
      </c>
      <c r="F165" s="99">
        <v>160</v>
      </c>
      <c r="G165" s="98"/>
      <c r="H165" s="34"/>
      <c r="I165" s="116"/>
      <c r="J165" s="99">
        <f t="shared" si="25"/>
        <v>160</v>
      </c>
    </row>
    <row r="166" spans="1:10" ht="15.75" x14ac:dyDescent="0.25">
      <c r="A166" s="33"/>
      <c r="B166" s="12"/>
      <c r="C166" s="12">
        <v>632005</v>
      </c>
      <c r="D166" s="12">
        <v>41</v>
      </c>
      <c r="E166" s="57" t="s">
        <v>56</v>
      </c>
      <c r="F166" s="99">
        <v>1000</v>
      </c>
      <c r="G166" s="98"/>
      <c r="H166" s="34"/>
      <c r="I166" s="116"/>
      <c r="J166" s="99">
        <f t="shared" si="25"/>
        <v>1000</v>
      </c>
    </row>
    <row r="167" spans="1:10" ht="15.75" x14ac:dyDescent="0.25">
      <c r="A167" s="33"/>
      <c r="B167" s="31">
        <v>633</v>
      </c>
      <c r="C167" s="31"/>
      <c r="D167" s="31">
        <v>41</v>
      </c>
      <c r="E167" s="81" t="s">
        <v>57</v>
      </c>
      <c r="F167" s="69">
        <f t="shared" ref="F167:I167" si="30">SUM(F168:F180)</f>
        <v>2140</v>
      </c>
      <c r="G167" s="132">
        <f t="shared" si="30"/>
        <v>2000</v>
      </c>
      <c r="H167" s="124">
        <f t="shared" si="30"/>
        <v>20000</v>
      </c>
      <c r="I167" s="138">
        <f t="shared" si="30"/>
        <v>0</v>
      </c>
      <c r="J167" s="99">
        <f t="shared" si="25"/>
        <v>24140</v>
      </c>
    </row>
    <row r="168" spans="1:10" ht="15.75" x14ac:dyDescent="0.25">
      <c r="A168" s="33"/>
      <c r="B168" s="12"/>
      <c r="C168" s="12">
        <v>633001</v>
      </c>
      <c r="D168" s="12">
        <v>41</v>
      </c>
      <c r="E168" s="57" t="s">
        <v>307</v>
      </c>
      <c r="F168" s="99"/>
      <c r="G168" s="98"/>
      <c r="H168" s="96">
        <v>16500</v>
      </c>
      <c r="I168" s="116"/>
      <c r="J168" s="99">
        <f t="shared" si="25"/>
        <v>16500</v>
      </c>
    </row>
    <row r="169" spans="1:10" ht="15.75" x14ac:dyDescent="0.25">
      <c r="A169" s="33"/>
      <c r="B169" s="12"/>
      <c r="C169" s="12">
        <v>633002</v>
      </c>
      <c r="D169" s="12">
        <v>41</v>
      </c>
      <c r="E169" s="57" t="s">
        <v>58</v>
      </c>
      <c r="F169" s="99">
        <v>200</v>
      </c>
      <c r="G169" s="98"/>
      <c r="H169" s="34"/>
      <c r="I169" s="116"/>
      <c r="J169" s="99">
        <f t="shared" si="25"/>
        <v>200</v>
      </c>
    </row>
    <row r="170" spans="1:10" ht="15.75" x14ac:dyDescent="0.25">
      <c r="A170" s="33"/>
      <c r="B170" s="12"/>
      <c r="C170" s="12">
        <v>633003</v>
      </c>
      <c r="D170" s="12">
        <v>41</v>
      </c>
      <c r="E170" s="57" t="s">
        <v>59</v>
      </c>
      <c r="F170" s="106"/>
      <c r="G170" s="98"/>
      <c r="H170" s="34"/>
      <c r="I170" s="116"/>
      <c r="J170" s="99">
        <f t="shared" si="25"/>
        <v>0</v>
      </c>
    </row>
    <row r="171" spans="1:10" ht="15.75" x14ac:dyDescent="0.25">
      <c r="A171" s="33"/>
      <c r="B171" s="12"/>
      <c r="C171" s="12">
        <v>633004</v>
      </c>
      <c r="D171" s="12">
        <v>41</v>
      </c>
      <c r="E171" s="57" t="s">
        <v>107</v>
      </c>
      <c r="F171" s="99">
        <v>500</v>
      </c>
      <c r="G171" s="98"/>
      <c r="H171" s="96"/>
      <c r="I171" s="116"/>
      <c r="J171" s="99">
        <f t="shared" si="25"/>
        <v>500</v>
      </c>
    </row>
    <row r="172" spans="1:10" ht="15.75" x14ac:dyDescent="0.25">
      <c r="A172" s="33"/>
      <c r="B172" s="12"/>
      <c r="C172" s="12">
        <v>633004</v>
      </c>
      <c r="D172" s="12">
        <v>41</v>
      </c>
      <c r="E172" s="57" t="s">
        <v>309</v>
      </c>
      <c r="F172" s="99"/>
      <c r="G172" s="98"/>
      <c r="H172" s="96">
        <v>3100</v>
      </c>
      <c r="I172" s="116"/>
      <c r="J172" s="99">
        <f t="shared" si="25"/>
        <v>3100</v>
      </c>
    </row>
    <row r="173" spans="1:10" ht="15.75" x14ac:dyDescent="0.25">
      <c r="A173" s="33"/>
      <c r="B173" s="12"/>
      <c r="C173" s="12">
        <v>633006</v>
      </c>
      <c r="D173" s="12">
        <v>41</v>
      </c>
      <c r="E173" s="57" t="s">
        <v>60</v>
      </c>
      <c r="F173" s="99">
        <v>1000</v>
      </c>
      <c r="G173" s="128">
        <v>2000</v>
      </c>
      <c r="H173" s="96"/>
      <c r="I173" s="116"/>
      <c r="J173" s="99">
        <f t="shared" si="25"/>
        <v>3000</v>
      </c>
    </row>
    <row r="174" spans="1:10" ht="15.75" x14ac:dyDescent="0.25">
      <c r="A174" s="33"/>
      <c r="B174" s="12"/>
      <c r="C174" s="12">
        <v>633006</v>
      </c>
      <c r="D174" s="12">
        <v>41</v>
      </c>
      <c r="E174" s="57" t="s">
        <v>310</v>
      </c>
      <c r="F174" s="99">
        <v>180</v>
      </c>
      <c r="G174" s="98"/>
      <c r="H174" s="34"/>
      <c r="I174" s="116"/>
      <c r="J174" s="99">
        <f t="shared" si="25"/>
        <v>180</v>
      </c>
    </row>
    <row r="175" spans="1:10" ht="15.75" x14ac:dyDescent="0.25">
      <c r="A175" s="33"/>
      <c r="B175" s="12"/>
      <c r="C175" s="12">
        <v>633006</v>
      </c>
      <c r="D175" s="12">
        <v>41</v>
      </c>
      <c r="E175" s="57" t="s">
        <v>306</v>
      </c>
      <c r="F175" s="99"/>
      <c r="G175" s="98"/>
      <c r="H175" s="96">
        <v>400</v>
      </c>
      <c r="I175" s="116"/>
      <c r="J175" s="99">
        <f t="shared" si="25"/>
        <v>400</v>
      </c>
    </row>
    <row r="176" spans="1:10" ht="15.75" x14ac:dyDescent="0.25">
      <c r="A176" s="33"/>
      <c r="B176" s="12"/>
      <c r="C176" s="12">
        <v>633007</v>
      </c>
      <c r="D176" s="12">
        <v>41</v>
      </c>
      <c r="E176" s="57" t="s">
        <v>62</v>
      </c>
      <c r="F176" s="106"/>
      <c r="G176" s="98"/>
      <c r="H176" s="34"/>
      <c r="I176" s="116"/>
      <c r="J176" s="99">
        <f t="shared" si="25"/>
        <v>0</v>
      </c>
    </row>
    <row r="177" spans="1:10" ht="15.75" x14ac:dyDescent="0.25">
      <c r="A177" s="33"/>
      <c r="B177" s="12"/>
      <c r="C177" s="12">
        <v>633009</v>
      </c>
      <c r="D177" s="12">
        <v>41</v>
      </c>
      <c r="E177" s="57" t="s">
        <v>63</v>
      </c>
      <c r="F177" s="99">
        <v>60</v>
      </c>
      <c r="G177" s="98"/>
      <c r="H177" s="34"/>
      <c r="I177" s="116"/>
      <c r="J177" s="99">
        <f t="shared" si="25"/>
        <v>60</v>
      </c>
    </row>
    <row r="178" spans="1:10" ht="15.75" x14ac:dyDescent="0.25">
      <c r="A178" s="33"/>
      <c r="B178" s="12"/>
      <c r="C178" s="12">
        <v>633010</v>
      </c>
      <c r="D178" s="12">
        <v>41</v>
      </c>
      <c r="E178" s="57" t="s">
        <v>64</v>
      </c>
      <c r="F178" s="99">
        <v>200</v>
      </c>
      <c r="G178" s="98"/>
      <c r="H178" s="34"/>
      <c r="I178" s="116"/>
      <c r="J178" s="99">
        <f t="shared" si="25"/>
        <v>200</v>
      </c>
    </row>
    <row r="179" spans="1:10" ht="15.75" x14ac:dyDescent="0.25">
      <c r="A179" s="33"/>
      <c r="B179" s="12"/>
      <c r="C179" s="12">
        <v>633013</v>
      </c>
      <c r="D179" s="12">
        <v>41</v>
      </c>
      <c r="E179" s="57" t="s">
        <v>65</v>
      </c>
      <c r="F179" s="99"/>
      <c r="G179" s="98"/>
      <c r="H179" s="34"/>
      <c r="I179" s="116"/>
      <c r="J179" s="99">
        <f t="shared" si="25"/>
        <v>0</v>
      </c>
    </row>
    <row r="180" spans="1:10" ht="15.75" x14ac:dyDescent="0.25">
      <c r="A180" s="33"/>
      <c r="B180" s="12"/>
      <c r="C180" s="12">
        <v>633016</v>
      </c>
      <c r="D180" s="12">
        <v>41</v>
      </c>
      <c r="E180" s="57" t="s">
        <v>67</v>
      </c>
      <c r="F180" s="99"/>
      <c r="G180" s="98"/>
      <c r="H180" s="34"/>
      <c r="I180" s="116"/>
      <c r="J180" s="99">
        <f t="shared" si="25"/>
        <v>0</v>
      </c>
    </row>
    <row r="181" spans="1:10" ht="15.75" x14ac:dyDescent="0.25">
      <c r="A181" s="33"/>
      <c r="B181" s="31">
        <v>634</v>
      </c>
      <c r="C181" s="31"/>
      <c r="D181" s="31">
        <v>41</v>
      </c>
      <c r="E181" s="81" t="s">
        <v>68</v>
      </c>
      <c r="F181" s="69">
        <f t="shared" ref="F181:J181" si="31">SUM(F182:F184)</f>
        <v>486</v>
      </c>
      <c r="G181" s="132">
        <f t="shared" si="31"/>
        <v>0</v>
      </c>
      <c r="H181" s="124">
        <f t="shared" si="31"/>
        <v>0</v>
      </c>
      <c r="I181" s="138">
        <f t="shared" si="31"/>
        <v>0</v>
      </c>
      <c r="J181" s="69">
        <f t="shared" si="31"/>
        <v>486</v>
      </c>
    </row>
    <row r="182" spans="1:10" ht="15.75" x14ac:dyDescent="0.25">
      <c r="A182" s="33"/>
      <c r="B182" s="12"/>
      <c r="C182" s="12">
        <v>634001</v>
      </c>
      <c r="D182" s="12">
        <v>41</v>
      </c>
      <c r="E182" s="57" t="s">
        <v>69</v>
      </c>
      <c r="F182" s="99">
        <v>140</v>
      </c>
      <c r="G182" s="98"/>
      <c r="H182" s="34"/>
      <c r="I182" s="116"/>
      <c r="J182" s="99">
        <f t="shared" si="25"/>
        <v>140</v>
      </c>
    </row>
    <row r="183" spans="1:10" ht="15.75" x14ac:dyDescent="0.25">
      <c r="A183" s="33"/>
      <c r="B183" s="12"/>
      <c r="C183" s="12">
        <v>634002</v>
      </c>
      <c r="D183" s="12">
        <v>41</v>
      </c>
      <c r="E183" s="57" t="s">
        <v>108</v>
      </c>
      <c r="F183" s="99">
        <v>128</v>
      </c>
      <c r="G183" s="98"/>
      <c r="H183" s="34"/>
      <c r="I183" s="116"/>
      <c r="J183" s="99">
        <f t="shared" si="25"/>
        <v>128</v>
      </c>
    </row>
    <row r="184" spans="1:10" ht="15.75" x14ac:dyDescent="0.25">
      <c r="A184" s="33"/>
      <c r="B184" s="12"/>
      <c r="C184" s="12">
        <v>634003</v>
      </c>
      <c r="D184" s="12">
        <v>41</v>
      </c>
      <c r="E184" s="57" t="s">
        <v>70</v>
      </c>
      <c r="F184" s="99">
        <v>218</v>
      </c>
      <c r="G184" s="98"/>
      <c r="H184" s="34"/>
      <c r="I184" s="116"/>
      <c r="J184" s="99">
        <f t="shared" si="25"/>
        <v>218</v>
      </c>
    </row>
    <row r="185" spans="1:10" ht="15.75" x14ac:dyDescent="0.25">
      <c r="A185" s="33"/>
      <c r="B185" s="31">
        <v>635</v>
      </c>
      <c r="C185" s="31"/>
      <c r="D185" s="31">
        <v>41</v>
      </c>
      <c r="E185" s="81" t="s">
        <v>72</v>
      </c>
      <c r="F185" s="69">
        <f t="shared" ref="F185:J185" si="32">SUM(F186:F192)</f>
        <v>27949</v>
      </c>
      <c r="G185" s="132">
        <f t="shared" si="32"/>
        <v>-2400</v>
      </c>
      <c r="H185" s="124">
        <f t="shared" si="32"/>
        <v>0</v>
      </c>
      <c r="I185" s="138">
        <f t="shared" si="32"/>
        <v>0</v>
      </c>
      <c r="J185" s="69">
        <f t="shared" si="32"/>
        <v>25549</v>
      </c>
    </row>
    <row r="186" spans="1:10" ht="15.75" x14ac:dyDescent="0.25">
      <c r="A186" s="33"/>
      <c r="B186" s="12"/>
      <c r="C186" s="12">
        <v>635002</v>
      </c>
      <c r="D186" s="12">
        <v>41</v>
      </c>
      <c r="E186" s="57" t="s">
        <v>73</v>
      </c>
      <c r="F186" s="99">
        <v>100</v>
      </c>
      <c r="G186" s="98"/>
      <c r="H186" s="34"/>
      <c r="I186" s="116"/>
      <c r="J186" s="99">
        <f t="shared" si="25"/>
        <v>100</v>
      </c>
    </row>
    <row r="187" spans="1:10" ht="15.75" x14ac:dyDescent="0.25">
      <c r="A187" s="33"/>
      <c r="B187" s="12"/>
      <c r="C187" s="12">
        <v>635003</v>
      </c>
      <c r="D187" s="12">
        <v>41</v>
      </c>
      <c r="E187" s="57" t="s">
        <v>74</v>
      </c>
      <c r="F187" s="99"/>
      <c r="G187" s="98"/>
      <c r="H187" s="34"/>
      <c r="I187" s="116"/>
      <c r="J187" s="99">
        <f t="shared" si="25"/>
        <v>0</v>
      </c>
    </row>
    <row r="188" spans="1:10" ht="15.75" x14ac:dyDescent="0.25">
      <c r="A188" s="33"/>
      <c r="B188" s="12"/>
      <c r="C188" s="12">
        <v>635004</v>
      </c>
      <c r="D188" s="12">
        <v>41</v>
      </c>
      <c r="E188" s="57" t="s">
        <v>75</v>
      </c>
      <c r="F188" s="99">
        <v>60</v>
      </c>
      <c r="G188" s="128">
        <v>-40</v>
      </c>
      <c r="H188" s="34"/>
      <c r="I188" s="127"/>
      <c r="J188" s="99">
        <f t="shared" si="25"/>
        <v>20</v>
      </c>
    </row>
    <row r="189" spans="1:10" ht="15.75" x14ac:dyDescent="0.25">
      <c r="A189" s="33"/>
      <c r="B189" s="12"/>
      <c r="C189" s="12">
        <v>635005</v>
      </c>
      <c r="D189" s="12">
        <v>41</v>
      </c>
      <c r="E189" s="57" t="s">
        <v>76</v>
      </c>
      <c r="F189" s="99"/>
      <c r="G189" s="128">
        <v>40</v>
      </c>
      <c r="H189" s="96"/>
      <c r="I189" s="116"/>
      <c r="J189" s="99">
        <f t="shared" si="25"/>
        <v>40</v>
      </c>
    </row>
    <row r="190" spans="1:10" ht="15.75" x14ac:dyDescent="0.25">
      <c r="A190" s="33"/>
      <c r="B190" s="12"/>
      <c r="C190" s="12">
        <v>635006</v>
      </c>
      <c r="D190" s="12">
        <v>41</v>
      </c>
      <c r="E190" s="57" t="s">
        <v>230</v>
      </c>
      <c r="F190" s="67">
        <v>5789</v>
      </c>
      <c r="G190" s="128"/>
      <c r="H190" s="34"/>
      <c r="I190" s="116"/>
      <c r="J190" s="99">
        <f t="shared" si="25"/>
        <v>5789</v>
      </c>
    </row>
    <row r="191" spans="1:10" ht="15.75" x14ac:dyDescent="0.25">
      <c r="A191" s="33"/>
      <c r="B191" s="12"/>
      <c r="C191" s="12">
        <v>635006</v>
      </c>
      <c r="D191" s="12">
        <v>41</v>
      </c>
      <c r="E191" s="57" t="s">
        <v>77</v>
      </c>
      <c r="F191" s="99">
        <v>20000</v>
      </c>
      <c r="G191" s="128">
        <v>-2400</v>
      </c>
      <c r="H191" s="34"/>
      <c r="I191" s="127"/>
      <c r="J191" s="99">
        <f t="shared" si="25"/>
        <v>17600</v>
      </c>
    </row>
    <row r="192" spans="1:10" ht="15.75" x14ac:dyDescent="0.25">
      <c r="A192" s="33"/>
      <c r="B192" s="12"/>
      <c r="C192" s="12">
        <v>635009</v>
      </c>
      <c r="D192" s="12">
        <v>41</v>
      </c>
      <c r="E192" s="57" t="s">
        <v>109</v>
      </c>
      <c r="F192" s="99">
        <v>2000</v>
      </c>
      <c r="G192" s="128"/>
      <c r="H192" s="34"/>
      <c r="I192" s="116"/>
      <c r="J192" s="99">
        <f t="shared" si="25"/>
        <v>2000</v>
      </c>
    </row>
    <row r="193" spans="1:10" ht="15.75" x14ac:dyDescent="0.25">
      <c r="A193" s="33"/>
      <c r="B193" s="31">
        <v>637</v>
      </c>
      <c r="C193" s="31"/>
      <c r="D193" s="31">
        <v>41</v>
      </c>
      <c r="E193" s="81" t="s">
        <v>81</v>
      </c>
      <c r="F193" s="69">
        <f t="shared" ref="F193:J193" si="33">SUM(F194:F204)</f>
        <v>21170</v>
      </c>
      <c r="G193" s="132">
        <f t="shared" si="33"/>
        <v>2000</v>
      </c>
      <c r="H193" s="124">
        <f t="shared" si="33"/>
        <v>0</v>
      </c>
      <c r="I193" s="138">
        <f t="shared" si="33"/>
        <v>0</v>
      </c>
      <c r="J193" s="69">
        <f t="shared" si="33"/>
        <v>23170</v>
      </c>
    </row>
    <row r="194" spans="1:10" ht="15.75" x14ac:dyDescent="0.25">
      <c r="A194" s="33"/>
      <c r="B194" s="34"/>
      <c r="C194" s="12">
        <v>637003</v>
      </c>
      <c r="D194" s="12">
        <v>41</v>
      </c>
      <c r="E194" s="57" t="s">
        <v>110</v>
      </c>
      <c r="F194" s="99">
        <v>400</v>
      </c>
      <c r="G194" s="98"/>
      <c r="H194" s="34"/>
      <c r="I194" s="116"/>
      <c r="J194" s="99">
        <f t="shared" si="25"/>
        <v>400</v>
      </c>
    </row>
    <row r="195" spans="1:10" ht="15.75" x14ac:dyDescent="0.25">
      <c r="A195" s="33"/>
      <c r="B195" s="34"/>
      <c r="C195" s="12">
        <v>637004</v>
      </c>
      <c r="D195" s="12">
        <v>41</v>
      </c>
      <c r="E195" s="57" t="s">
        <v>111</v>
      </c>
      <c r="F195" s="99">
        <v>1600</v>
      </c>
      <c r="G195" s="98"/>
      <c r="H195" s="34"/>
      <c r="I195" s="116"/>
      <c r="J195" s="99">
        <f t="shared" si="25"/>
        <v>1600</v>
      </c>
    </row>
    <row r="196" spans="1:10" ht="31.5" x14ac:dyDescent="0.25">
      <c r="A196" s="33"/>
      <c r="B196" s="34"/>
      <c r="C196" s="12">
        <v>637005</v>
      </c>
      <c r="D196" s="12">
        <v>41</v>
      </c>
      <c r="E196" s="77" t="s">
        <v>305</v>
      </c>
      <c r="F196" s="99">
        <v>3000</v>
      </c>
      <c r="G196" s="128">
        <v>3000</v>
      </c>
      <c r="H196" s="34"/>
      <c r="I196" s="116"/>
      <c r="J196" s="99">
        <f t="shared" si="25"/>
        <v>6000</v>
      </c>
    </row>
    <row r="197" spans="1:10" ht="15.75" x14ac:dyDescent="0.25">
      <c r="A197" s="33"/>
      <c r="B197" s="34"/>
      <c r="C197" s="12">
        <v>637006</v>
      </c>
      <c r="D197" s="12">
        <v>41</v>
      </c>
      <c r="E197" s="57" t="s">
        <v>84</v>
      </c>
      <c r="F197" s="99">
        <v>38</v>
      </c>
      <c r="G197" s="98"/>
      <c r="H197" s="34"/>
      <c r="I197" s="116"/>
      <c r="J197" s="99">
        <f t="shared" si="25"/>
        <v>38</v>
      </c>
    </row>
    <row r="198" spans="1:10" ht="15.75" x14ac:dyDescent="0.25">
      <c r="A198" s="33"/>
      <c r="B198" s="34"/>
      <c r="C198" s="12">
        <v>637011</v>
      </c>
      <c r="D198" s="12">
        <v>41</v>
      </c>
      <c r="E198" s="57" t="s">
        <v>172</v>
      </c>
      <c r="F198" s="67"/>
      <c r="G198" s="128"/>
      <c r="H198" s="96"/>
      <c r="I198" s="116"/>
      <c r="J198" s="99">
        <f t="shared" si="25"/>
        <v>0</v>
      </c>
    </row>
    <row r="199" spans="1:10" ht="15.75" x14ac:dyDescent="0.25">
      <c r="A199" s="33"/>
      <c r="B199" s="34"/>
      <c r="C199" s="12">
        <v>637012</v>
      </c>
      <c r="D199" s="12">
        <v>41</v>
      </c>
      <c r="E199" s="57" t="s">
        <v>86</v>
      </c>
      <c r="F199" s="99">
        <v>300</v>
      </c>
      <c r="G199" s="98"/>
      <c r="H199" s="34"/>
      <c r="I199" s="116"/>
      <c r="J199" s="99">
        <f t="shared" si="25"/>
        <v>300</v>
      </c>
    </row>
    <row r="200" spans="1:10" ht="15.75" x14ac:dyDescent="0.25">
      <c r="A200" s="33"/>
      <c r="B200" s="34"/>
      <c r="C200" s="12">
        <v>637014</v>
      </c>
      <c r="D200" s="12">
        <v>41</v>
      </c>
      <c r="E200" s="57" t="s">
        <v>112</v>
      </c>
      <c r="F200" s="99">
        <v>3740</v>
      </c>
      <c r="G200" s="98"/>
      <c r="H200" s="34"/>
      <c r="I200" s="116"/>
      <c r="J200" s="99">
        <f t="shared" si="25"/>
        <v>3740</v>
      </c>
    </row>
    <row r="201" spans="1:10" ht="15.75" x14ac:dyDescent="0.25">
      <c r="A201" s="33"/>
      <c r="B201" s="34"/>
      <c r="C201" s="12">
        <v>637015</v>
      </c>
      <c r="D201" s="12">
        <v>41</v>
      </c>
      <c r="E201" s="57" t="s">
        <v>113</v>
      </c>
      <c r="F201" s="99">
        <v>2900</v>
      </c>
      <c r="G201" s="98"/>
      <c r="H201" s="34"/>
      <c r="I201" s="116"/>
      <c r="J201" s="99">
        <f t="shared" si="25"/>
        <v>2900</v>
      </c>
    </row>
    <row r="202" spans="1:10" ht="15.75" x14ac:dyDescent="0.25">
      <c r="A202" s="33"/>
      <c r="B202" s="34"/>
      <c r="C202" s="12">
        <v>637016</v>
      </c>
      <c r="D202" s="12">
        <v>41</v>
      </c>
      <c r="E202" s="57" t="s">
        <v>87</v>
      </c>
      <c r="F202" s="99">
        <v>1392</v>
      </c>
      <c r="G202" s="98"/>
      <c r="H202" s="34"/>
      <c r="I202" s="116"/>
      <c r="J202" s="99">
        <f t="shared" si="25"/>
        <v>1392</v>
      </c>
    </row>
    <row r="203" spans="1:10" ht="15.75" x14ac:dyDescent="0.25">
      <c r="A203" s="33"/>
      <c r="B203" s="34"/>
      <c r="C203" s="12">
        <v>637018</v>
      </c>
      <c r="D203" s="12">
        <v>41</v>
      </c>
      <c r="E203" s="57" t="s">
        <v>114</v>
      </c>
      <c r="F203" s="99">
        <v>7000</v>
      </c>
      <c r="G203" s="128">
        <v>-1000</v>
      </c>
      <c r="H203" s="34"/>
      <c r="I203" s="127"/>
      <c r="J203" s="99">
        <f t="shared" si="25"/>
        <v>6000</v>
      </c>
    </row>
    <row r="204" spans="1:10" ht="19.149999999999999" customHeight="1" x14ac:dyDescent="0.25">
      <c r="A204" s="33"/>
      <c r="B204" s="34"/>
      <c r="C204" s="12">
        <v>637040</v>
      </c>
      <c r="D204" s="12">
        <v>41</v>
      </c>
      <c r="E204" s="73" t="s">
        <v>115</v>
      </c>
      <c r="F204" s="99">
        <v>800</v>
      </c>
      <c r="G204" s="98"/>
      <c r="H204" s="34"/>
      <c r="I204" s="116"/>
      <c r="J204" s="99">
        <f t="shared" si="25"/>
        <v>800</v>
      </c>
    </row>
    <row r="205" spans="1:10" ht="15.75" x14ac:dyDescent="0.25">
      <c r="A205" s="36" t="s">
        <v>116</v>
      </c>
      <c r="B205" s="37">
        <v>630</v>
      </c>
      <c r="C205" s="38"/>
      <c r="D205" s="42" t="s">
        <v>317</v>
      </c>
      <c r="E205" s="83" t="s">
        <v>117</v>
      </c>
      <c r="F205" s="104">
        <f t="shared" ref="F205:J205" si="34">F214+F208+F206+F210</f>
        <v>134000</v>
      </c>
      <c r="G205" s="141">
        <f t="shared" si="34"/>
        <v>-10000</v>
      </c>
      <c r="H205" s="140">
        <f t="shared" si="34"/>
        <v>0</v>
      </c>
      <c r="I205" s="142">
        <f t="shared" si="34"/>
        <v>0</v>
      </c>
      <c r="J205" s="104">
        <f t="shared" si="34"/>
        <v>124000</v>
      </c>
    </row>
    <row r="206" spans="1:10" ht="15.75" x14ac:dyDescent="0.25">
      <c r="A206" s="33"/>
      <c r="B206" s="31">
        <v>632</v>
      </c>
      <c r="C206" s="31"/>
      <c r="D206" s="31">
        <v>41</v>
      </c>
      <c r="E206" s="81" t="s">
        <v>52</v>
      </c>
      <c r="F206" s="69">
        <f t="shared" ref="F206:J206" si="35">SUM(F207)</f>
        <v>1500</v>
      </c>
      <c r="G206" s="132">
        <f t="shared" si="35"/>
        <v>0</v>
      </c>
      <c r="H206" s="124">
        <f t="shared" si="35"/>
        <v>0</v>
      </c>
      <c r="I206" s="138">
        <f t="shared" si="35"/>
        <v>0</v>
      </c>
      <c r="J206" s="69">
        <f t="shared" si="35"/>
        <v>1500</v>
      </c>
    </row>
    <row r="207" spans="1:10" ht="15.75" x14ac:dyDescent="0.25">
      <c r="A207" s="33"/>
      <c r="B207" s="12"/>
      <c r="C207" s="12">
        <v>632002</v>
      </c>
      <c r="D207" s="12">
        <v>41</v>
      </c>
      <c r="E207" s="57" t="s">
        <v>118</v>
      </c>
      <c r="F207" s="99">
        <v>1500</v>
      </c>
      <c r="G207" s="98"/>
      <c r="H207" s="34"/>
      <c r="I207" s="116"/>
      <c r="J207" s="99">
        <f t="shared" si="25"/>
        <v>1500</v>
      </c>
    </row>
    <row r="208" spans="1:10" ht="15.75" x14ac:dyDescent="0.25">
      <c r="A208" s="33"/>
      <c r="B208" s="31">
        <v>633</v>
      </c>
      <c r="C208" s="31"/>
      <c r="D208" s="31">
        <v>41</v>
      </c>
      <c r="E208" s="81" t="s">
        <v>57</v>
      </c>
      <c r="F208" s="69">
        <f t="shared" ref="F208:J208" si="36">F209</f>
        <v>1500</v>
      </c>
      <c r="G208" s="132">
        <f t="shared" si="36"/>
        <v>0</v>
      </c>
      <c r="H208" s="124">
        <f t="shared" si="36"/>
        <v>0</v>
      </c>
      <c r="I208" s="138">
        <f t="shared" si="36"/>
        <v>0</v>
      </c>
      <c r="J208" s="69">
        <f t="shared" si="36"/>
        <v>1500</v>
      </c>
    </row>
    <row r="209" spans="1:10" ht="15.75" x14ac:dyDescent="0.25">
      <c r="A209" s="33"/>
      <c r="B209" s="12"/>
      <c r="C209" s="12">
        <v>633006</v>
      </c>
      <c r="D209" s="12">
        <v>41</v>
      </c>
      <c r="E209" s="57" t="s">
        <v>119</v>
      </c>
      <c r="F209" s="99">
        <v>1500</v>
      </c>
      <c r="G209" s="98"/>
      <c r="H209" s="34"/>
      <c r="I209" s="116"/>
      <c r="J209" s="99">
        <f t="shared" si="25"/>
        <v>1500</v>
      </c>
    </row>
    <row r="210" spans="1:10" ht="15.75" x14ac:dyDescent="0.25">
      <c r="A210" s="33"/>
      <c r="B210" s="31">
        <v>635</v>
      </c>
      <c r="C210" s="31"/>
      <c r="D210" s="32" t="s">
        <v>317</v>
      </c>
      <c r="E210" s="81" t="s">
        <v>72</v>
      </c>
      <c r="F210" s="69">
        <f>F212+F211+F213</f>
        <v>91000</v>
      </c>
      <c r="G210" s="132">
        <f t="shared" ref="G210:J210" si="37">G212+G211+G213</f>
        <v>-10000</v>
      </c>
      <c r="H210" s="124">
        <f t="shared" si="37"/>
        <v>0</v>
      </c>
      <c r="I210" s="138">
        <f t="shared" si="37"/>
        <v>0</v>
      </c>
      <c r="J210" s="69">
        <f t="shared" si="37"/>
        <v>81000</v>
      </c>
    </row>
    <row r="211" spans="1:10" ht="15.75" x14ac:dyDescent="0.25">
      <c r="A211" s="33"/>
      <c r="B211" s="12"/>
      <c r="C211" s="12">
        <v>635006</v>
      </c>
      <c r="D211" s="12" t="s">
        <v>23</v>
      </c>
      <c r="E211" s="73" t="s">
        <v>120</v>
      </c>
      <c r="F211" s="67"/>
      <c r="G211" s="98"/>
      <c r="H211" s="34"/>
      <c r="I211" s="116"/>
      <c r="J211" s="99">
        <f t="shared" si="25"/>
        <v>0</v>
      </c>
    </row>
    <row r="212" spans="1:10" ht="15.75" x14ac:dyDescent="0.25">
      <c r="A212" s="33"/>
      <c r="B212" s="12"/>
      <c r="C212" s="12">
        <v>635006</v>
      </c>
      <c r="D212" s="12">
        <v>41</v>
      </c>
      <c r="E212" s="73" t="s">
        <v>121</v>
      </c>
      <c r="F212" s="99">
        <v>5000</v>
      </c>
      <c r="G212" s="98"/>
      <c r="H212" s="34"/>
      <c r="I212" s="116"/>
      <c r="J212" s="99">
        <f t="shared" si="25"/>
        <v>5000</v>
      </c>
    </row>
    <row r="213" spans="1:10" ht="15.75" x14ac:dyDescent="0.25">
      <c r="A213" s="33"/>
      <c r="B213" s="12"/>
      <c r="C213" s="12">
        <v>635006</v>
      </c>
      <c r="D213" s="12">
        <v>41</v>
      </c>
      <c r="E213" s="73" t="s">
        <v>121</v>
      </c>
      <c r="F213" s="112">
        <v>86000</v>
      </c>
      <c r="G213" s="165">
        <v>-10000</v>
      </c>
      <c r="H213" s="34"/>
      <c r="I213" s="182"/>
      <c r="J213" s="99">
        <f t="shared" ref="J213:J275" si="38">F213+G213+H213-I213</f>
        <v>76000</v>
      </c>
    </row>
    <row r="214" spans="1:10" ht="15.75" x14ac:dyDescent="0.25">
      <c r="A214" s="33"/>
      <c r="B214" s="31">
        <v>637</v>
      </c>
      <c r="C214" s="31"/>
      <c r="D214" s="31">
        <v>41</v>
      </c>
      <c r="E214" s="81" t="s">
        <v>81</v>
      </c>
      <c r="F214" s="69">
        <f t="shared" ref="F214:J214" si="39">SUM(F215:F216)</f>
        <v>40000</v>
      </c>
      <c r="G214" s="132">
        <f t="shared" si="39"/>
        <v>0</v>
      </c>
      <c r="H214" s="124">
        <f t="shared" si="39"/>
        <v>0</v>
      </c>
      <c r="I214" s="138">
        <f t="shared" si="39"/>
        <v>0</v>
      </c>
      <c r="J214" s="69">
        <f t="shared" si="39"/>
        <v>40000</v>
      </c>
    </row>
    <row r="215" spans="1:10" ht="15.75" x14ac:dyDescent="0.25">
      <c r="A215" s="33"/>
      <c r="B215" s="12"/>
      <c r="C215" s="12">
        <v>637004</v>
      </c>
      <c r="D215" s="12">
        <v>41</v>
      </c>
      <c r="E215" s="57" t="s">
        <v>122</v>
      </c>
      <c r="F215" s="99">
        <v>40000</v>
      </c>
      <c r="G215" s="98"/>
      <c r="H215" s="34"/>
      <c r="I215" s="116"/>
      <c r="J215" s="99">
        <f t="shared" si="38"/>
        <v>40000</v>
      </c>
    </row>
    <row r="216" spans="1:10" ht="15.75" x14ac:dyDescent="0.25">
      <c r="A216" s="33"/>
      <c r="B216" s="12"/>
      <c r="C216" s="12">
        <v>637004</v>
      </c>
      <c r="D216" s="12">
        <v>41</v>
      </c>
      <c r="E216" s="57" t="s">
        <v>123</v>
      </c>
      <c r="F216" s="99"/>
      <c r="G216" s="98"/>
      <c r="H216" s="34"/>
      <c r="I216" s="116"/>
      <c r="J216" s="99">
        <f t="shared" si="38"/>
        <v>0</v>
      </c>
    </row>
    <row r="217" spans="1:10" ht="15.75" x14ac:dyDescent="0.25">
      <c r="A217" s="36" t="s">
        <v>124</v>
      </c>
      <c r="B217" s="16"/>
      <c r="C217" s="16"/>
      <c r="D217" s="17">
        <v>41</v>
      </c>
      <c r="E217" s="83" t="s">
        <v>125</v>
      </c>
      <c r="F217" s="104">
        <f t="shared" ref="F217:J217" si="40">F218</f>
        <v>1000</v>
      </c>
      <c r="G217" s="141">
        <f t="shared" si="40"/>
        <v>0</v>
      </c>
      <c r="H217" s="140">
        <f t="shared" si="40"/>
        <v>0</v>
      </c>
      <c r="I217" s="142">
        <f t="shared" si="40"/>
        <v>0</v>
      </c>
      <c r="J217" s="104">
        <f t="shared" si="40"/>
        <v>1000</v>
      </c>
    </row>
    <row r="218" spans="1:10" ht="15.75" x14ac:dyDescent="0.25">
      <c r="A218" s="33"/>
      <c r="B218" s="31">
        <v>630</v>
      </c>
      <c r="C218" s="12"/>
      <c r="D218" s="31">
        <v>41</v>
      </c>
      <c r="E218" s="81" t="s">
        <v>126</v>
      </c>
      <c r="F218" s="99">
        <f t="shared" ref="F218:J218" si="41">SUM(F219:F220)</f>
        <v>1000</v>
      </c>
      <c r="G218" s="128">
        <f t="shared" si="41"/>
        <v>0</v>
      </c>
      <c r="H218" s="96">
        <f t="shared" si="41"/>
        <v>0</v>
      </c>
      <c r="I218" s="127">
        <f t="shared" si="41"/>
        <v>0</v>
      </c>
      <c r="J218" s="99">
        <f t="shared" si="41"/>
        <v>1000</v>
      </c>
    </row>
    <row r="219" spans="1:10" ht="15.75" x14ac:dyDescent="0.25">
      <c r="A219" s="33"/>
      <c r="B219" s="31"/>
      <c r="C219" s="12">
        <v>633004</v>
      </c>
      <c r="D219" s="12">
        <v>41</v>
      </c>
      <c r="E219" s="57" t="s">
        <v>258</v>
      </c>
      <c r="F219" s="99"/>
      <c r="G219" s="128">
        <v>150</v>
      </c>
      <c r="H219" s="96"/>
      <c r="I219" s="116"/>
      <c r="J219" s="99">
        <f t="shared" si="38"/>
        <v>150</v>
      </c>
    </row>
    <row r="220" spans="1:10" ht="15.75" x14ac:dyDescent="0.25">
      <c r="A220" s="33"/>
      <c r="B220" s="12"/>
      <c r="C220" s="12">
        <v>637004</v>
      </c>
      <c r="D220" s="12">
        <v>41</v>
      </c>
      <c r="E220" s="57" t="s">
        <v>127</v>
      </c>
      <c r="F220" s="99">
        <v>1000</v>
      </c>
      <c r="G220" s="128">
        <v>-150</v>
      </c>
      <c r="H220" s="34"/>
      <c r="I220" s="127"/>
      <c r="J220" s="99">
        <f t="shared" si="38"/>
        <v>850</v>
      </c>
    </row>
    <row r="221" spans="1:10" ht="15.75" x14ac:dyDescent="0.25">
      <c r="A221" s="36" t="s">
        <v>128</v>
      </c>
      <c r="B221" s="17">
        <v>630</v>
      </c>
      <c r="C221" s="16"/>
      <c r="D221" s="17">
        <v>41</v>
      </c>
      <c r="E221" s="83" t="s">
        <v>129</v>
      </c>
      <c r="F221" s="104">
        <f t="shared" ref="F221:J221" si="42">F227+F222+F225</f>
        <v>3530</v>
      </c>
      <c r="G221" s="141">
        <f t="shared" si="42"/>
        <v>0</v>
      </c>
      <c r="H221" s="140">
        <f t="shared" si="42"/>
        <v>0</v>
      </c>
      <c r="I221" s="142">
        <f t="shared" si="42"/>
        <v>0</v>
      </c>
      <c r="J221" s="104">
        <f t="shared" si="42"/>
        <v>3530</v>
      </c>
    </row>
    <row r="222" spans="1:10" ht="15.75" x14ac:dyDescent="0.25">
      <c r="A222" s="33"/>
      <c r="B222" s="31">
        <v>633</v>
      </c>
      <c r="C222" s="31"/>
      <c r="D222" s="31">
        <v>41</v>
      </c>
      <c r="E222" s="81" t="s">
        <v>57</v>
      </c>
      <c r="F222" s="68">
        <f t="shared" ref="F222:J222" si="43">SUM(F223:F224)</f>
        <v>2950</v>
      </c>
      <c r="G222" s="130">
        <f t="shared" si="43"/>
        <v>0</v>
      </c>
      <c r="H222" s="97">
        <f t="shared" si="43"/>
        <v>0</v>
      </c>
      <c r="I222" s="137">
        <f t="shared" si="43"/>
        <v>0</v>
      </c>
      <c r="J222" s="68">
        <f t="shared" si="43"/>
        <v>2950</v>
      </c>
    </row>
    <row r="223" spans="1:10" ht="15.75" x14ac:dyDescent="0.25">
      <c r="A223" s="33"/>
      <c r="B223" s="12"/>
      <c r="C223" s="12">
        <v>633004</v>
      </c>
      <c r="D223" s="12">
        <v>41</v>
      </c>
      <c r="E223" s="57" t="s">
        <v>130</v>
      </c>
      <c r="F223" s="99">
        <v>500</v>
      </c>
      <c r="G223" s="98"/>
      <c r="H223" s="34"/>
      <c r="I223" s="116"/>
      <c r="J223" s="99">
        <f t="shared" si="38"/>
        <v>500</v>
      </c>
    </row>
    <row r="224" spans="1:10" ht="30.75" x14ac:dyDescent="0.25">
      <c r="A224" s="33"/>
      <c r="B224" s="12"/>
      <c r="C224" s="12">
        <v>633006</v>
      </c>
      <c r="D224" s="12">
        <v>41</v>
      </c>
      <c r="E224" s="73" t="s">
        <v>131</v>
      </c>
      <c r="F224" s="99">
        <v>2450</v>
      </c>
      <c r="G224" s="98"/>
      <c r="H224" s="34"/>
      <c r="I224" s="116"/>
      <c r="J224" s="99">
        <f t="shared" si="38"/>
        <v>2450</v>
      </c>
    </row>
    <row r="225" spans="1:10" ht="15.75" x14ac:dyDescent="0.25">
      <c r="A225" s="33"/>
      <c r="B225" s="31">
        <v>635</v>
      </c>
      <c r="C225" s="31"/>
      <c r="D225" s="31">
        <v>41</v>
      </c>
      <c r="E225" s="82" t="s">
        <v>72</v>
      </c>
      <c r="F225" s="68">
        <f>F226</f>
        <v>380</v>
      </c>
      <c r="G225" s="130">
        <f t="shared" ref="G225:J225" si="44">G226</f>
        <v>0</v>
      </c>
      <c r="H225" s="97">
        <f t="shared" si="44"/>
        <v>0</v>
      </c>
      <c r="I225" s="137">
        <f t="shared" si="44"/>
        <v>0</v>
      </c>
      <c r="J225" s="68">
        <f t="shared" si="44"/>
        <v>380</v>
      </c>
    </row>
    <row r="226" spans="1:10" ht="15.75" x14ac:dyDescent="0.25">
      <c r="A226" s="33"/>
      <c r="B226" s="12"/>
      <c r="C226" s="12">
        <v>635006</v>
      </c>
      <c r="D226" s="12">
        <v>41</v>
      </c>
      <c r="E226" s="73" t="s">
        <v>219</v>
      </c>
      <c r="F226" s="99">
        <v>380</v>
      </c>
      <c r="G226" s="98"/>
      <c r="H226" s="34"/>
      <c r="I226" s="116"/>
      <c r="J226" s="99">
        <f t="shared" si="38"/>
        <v>380</v>
      </c>
    </row>
    <row r="227" spans="1:10" ht="15.75" x14ac:dyDescent="0.25">
      <c r="A227" s="33"/>
      <c r="B227" s="31">
        <v>637</v>
      </c>
      <c r="C227" s="31"/>
      <c r="D227" s="31">
        <v>41</v>
      </c>
      <c r="E227" s="81" t="s">
        <v>81</v>
      </c>
      <c r="F227" s="69">
        <f t="shared" ref="F227:J227" si="45">SUM(F228)</f>
        <v>200</v>
      </c>
      <c r="G227" s="132">
        <f t="shared" si="45"/>
        <v>0</v>
      </c>
      <c r="H227" s="124">
        <f t="shared" si="45"/>
        <v>0</v>
      </c>
      <c r="I227" s="138">
        <f t="shared" si="45"/>
        <v>0</v>
      </c>
      <c r="J227" s="69">
        <f t="shared" si="45"/>
        <v>200</v>
      </c>
    </row>
    <row r="228" spans="1:10" ht="15.75" x14ac:dyDescent="0.25">
      <c r="A228" s="33"/>
      <c r="B228" s="12"/>
      <c r="C228" s="12">
        <v>637004</v>
      </c>
      <c r="D228" s="12">
        <v>41</v>
      </c>
      <c r="E228" s="57" t="s">
        <v>111</v>
      </c>
      <c r="F228" s="99">
        <v>200</v>
      </c>
      <c r="G228" s="98"/>
      <c r="H228" s="34"/>
      <c r="I228" s="116"/>
      <c r="J228" s="99">
        <f t="shared" si="38"/>
        <v>200</v>
      </c>
    </row>
    <row r="229" spans="1:10" ht="31.5" x14ac:dyDescent="0.25">
      <c r="A229" s="36" t="s">
        <v>132</v>
      </c>
      <c r="B229" s="37">
        <v>630</v>
      </c>
      <c r="C229" s="16"/>
      <c r="D229" s="17">
        <v>41</v>
      </c>
      <c r="E229" s="83" t="s">
        <v>133</v>
      </c>
      <c r="F229" s="104">
        <f t="shared" ref="F229:J229" si="46">F230</f>
        <v>7000</v>
      </c>
      <c r="G229" s="141">
        <f t="shared" si="46"/>
        <v>0</v>
      </c>
      <c r="H229" s="140">
        <f t="shared" si="46"/>
        <v>0</v>
      </c>
      <c r="I229" s="142">
        <f t="shared" si="46"/>
        <v>0</v>
      </c>
      <c r="J229" s="104">
        <f t="shared" si="46"/>
        <v>7000</v>
      </c>
    </row>
    <row r="230" spans="1:10" ht="15.75" x14ac:dyDescent="0.25">
      <c r="A230" s="33"/>
      <c r="B230" s="31">
        <v>637</v>
      </c>
      <c r="C230" s="31"/>
      <c r="D230" s="31">
        <v>41</v>
      </c>
      <c r="E230" s="81" t="s">
        <v>103</v>
      </c>
      <c r="F230" s="69">
        <f t="shared" ref="F230:J230" si="47">SUM(F231)</f>
        <v>7000</v>
      </c>
      <c r="G230" s="132">
        <f t="shared" si="47"/>
        <v>0</v>
      </c>
      <c r="H230" s="124">
        <f t="shared" si="47"/>
        <v>0</v>
      </c>
      <c r="I230" s="138">
        <f t="shared" si="47"/>
        <v>0</v>
      </c>
      <c r="J230" s="69">
        <f t="shared" si="47"/>
        <v>7000</v>
      </c>
    </row>
    <row r="231" spans="1:10" ht="15.75" x14ac:dyDescent="0.25">
      <c r="A231" s="33"/>
      <c r="B231" s="12"/>
      <c r="C231" s="12">
        <v>637004</v>
      </c>
      <c r="D231" s="12">
        <v>41</v>
      </c>
      <c r="E231" s="75" t="s">
        <v>134</v>
      </c>
      <c r="F231" s="99">
        <v>7000</v>
      </c>
      <c r="G231" s="98"/>
      <c r="H231" s="34"/>
      <c r="I231" s="116"/>
      <c r="J231" s="99">
        <f t="shared" si="38"/>
        <v>7000</v>
      </c>
    </row>
    <row r="232" spans="1:10" ht="48" x14ac:dyDescent="0.3">
      <c r="A232" s="43" t="s">
        <v>135</v>
      </c>
      <c r="B232" s="16"/>
      <c r="C232" s="16"/>
      <c r="D232" s="44" t="s">
        <v>290</v>
      </c>
      <c r="E232" s="74" t="s">
        <v>136</v>
      </c>
      <c r="F232" s="104">
        <f>F391+F249+F422+F233+F278+F305+F333+F362</f>
        <v>347156</v>
      </c>
      <c r="G232" s="104">
        <f t="shared" ref="G232:J232" si="48">G391+G249+G422+G233+G278+G305+G333+G362</f>
        <v>11000</v>
      </c>
      <c r="H232" s="104">
        <f t="shared" si="48"/>
        <v>7096</v>
      </c>
      <c r="I232" s="104">
        <f t="shared" si="48"/>
        <v>7096</v>
      </c>
      <c r="J232" s="104">
        <f t="shared" si="48"/>
        <v>358156</v>
      </c>
    </row>
    <row r="233" spans="1:10" ht="31.5" x14ac:dyDescent="0.25">
      <c r="A233" s="45" t="s">
        <v>135</v>
      </c>
      <c r="B233" s="46"/>
      <c r="C233" s="46"/>
      <c r="D233" s="47" t="s">
        <v>137</v>
      </c>
      <c r="E233" s="84" t="s">
        <v>235</v>
      </c>
      <c r="F233" s="113">
        <f>F243+F241+F234</f>
        <v>810</v>
      </c>
      <c r="G233" s="166">
        <f t="shared" ref="G233:J233" si="49">G243+G241+G234</f>
        <v>0</v>
      </c>
      <c r="H233" s="143">
        <f t="shared" si="49"/>
        <v>0</v>
      </c>
      <c r="I233" s="183">
        <f t="shared" si="49"/>
        <v>0</v>
      </c>
      <c r="J233" s="113">
        <f t="shared" si="49"/>
        <v>810</v>
      </c>
    </row>
    <row r="234" spans="1:10" ht="15.75" x14ac:dyDescent="0.25">
      <c r="A234" s="50"/>
      <c r="B234" s="23">
        <v>630</v>
      </c>
      <c r="C234" s="21"/>
      <c r="D234" s="64">
        <v>41</v>
      </c>
      <c r="E234" s="78" t="s">
        <v>126</v>
      </c>
      <c r="F234" s="68">
        <f t="shared" ref="F234:J234" si="50">F239+F235</f>
        <v>800</v>
      </c>
      <c r="G234" s="130">
        <f t="shared" si="50"/>
        <v>0</v>
      </c>
      <c r="H234" s="97">
        <f t="shared" si="50"/>
        <v>0</v>
      </c>
      <c r="I234" s="137">
        <f t="shared" si="50"/>
        <v>0</v>
      </c>
      <c r="J234" s="68">
        <f t="shared" si="50"/>
        <v>800</v>
      </c>
    </row>
    <row r="235" spans="1:10" ht="15.75" x14ac:dyDescent="0.25">
      <c r="A235" s="50"/>
      <c r="B235" s="23">
        <v>633</v>
      </c>
      <c r="C235" s="21"/>
      <c r="D235" s="64">
        <v>41</v>
      </c>
      <c r="E235" s="78" t="s">
        <v>57</v>
      </c>
      <c r="F235" s="68">
        <f>F238+F237+F236</f>
        <v>800</v>
      </c>
      <c r="G235" s="130">
        <f t="shared" ref="G235:J235" si="51">G238+G237+G236</f>
        <v>0</v>
      </c>
      <c r="H235" s="97">
        <f t="shared" si="51"/>
        <v>0</v>
      </c>
      <c r="I235" s="137">
        <f t="shared" si="51"/>
        <v>0</v>
      </c>
      <c r="J235" s="68">
        <f t="shared" si="51"/>
        <v>800</v>
      </c>
    </row>
    <row r="236" spans="1:10" ht="18.75" x14ac:dyDescent="0.3">
      <c r="A236" s="63"/>
      <c r="B236" s="21"/>
      <c r="C236" s="21">
        <v>633004</v>
      </c>
      <c r="D236" s="22">
        <v>41</v>
      </c>
      <c r="E236" s="75" t="s">
        <v>215</v>
      </c>
      <c r="F236" s="67">
        <v>300</v>
      </c>
      <c r="G236" s="98"/>
      <c r="H236" s="34"/>
      <c r="I236" s="116"/>
      <c r="J236" s="99">
        <f t="shared" si="38"/>
        <v>300</v>
      </c>
    </row>
    <row r="237" spans="1:10" ht="18.75" x14ac:dyDescent="0.3">
      <c r="A237" s="63"/>
      <c r="B237" s="21"/>
      <c r="C237" s="21">
        <v>633006</v>
      </c>
      <c r="D237" s="22">
        <v>41</v>
      </c>
      <c r="E237" s="75" t="s">
        <v>216</v>
      </c>
      <c r="F237" s="67">
        <v>100</v>
      </c>
      <c r="G237" s="98"/>
      <c r="H237" s="34"/>
      <c r="I237" s="116"/>
      <c r="J237" s="99">
        <f t="shared" si="38"/>
        <v>100</v>
      </c>
    </row>
    <row r="238" spans="1:10" ht="18.75" x14ac:dyDescent="0.3">
      <c r="A238" s="63"/>
      <c r="B238" s="21"/>
      <c r="C238" s="21">
        <v>633010</v>
      </c>
      <c r="D238" s="22">
        <v>41</v>
      </c>
      <c r="E238" s="75" t="s">
        <v>217</v>
      </c>
      <c r="F238" s="67">
        <v>400</v>
      </c>
      <c r="G238" s="98"/>
      <c r="H238" s="34"/>
      <c r="I238" s="116"/>
      <c r="J238" s="99">
        <f t="shared" si="38"/>
        <v>400</v>
      </c>
    </row>
    <row r="239" spans="1:10" ht="18.75" x14ac:dyDescent="0.3">
      <c r="A239" s="63"/>
      <c r="B239" s="23">
        <v>637</v>
      </c>
      <c r="C239" s="21"/>
      <c r="D239" s="24">
        <v>41</v>
      </c>
      <c r="E239" s="85" t="s">
        <v>81</v>
      </c>
      <c r="F239" s="68">
        <f t="shared" ref="F239:J239" si="52">F240</f>
        <v>0</v>
      </c>
      <c r="G239" s="130">
        <f t="shared" si="52"/>
        <v>0</v>
      </c>
      <c r="H239" s="97">
        <f t="shared" si="52"/>
        <v>0</v>
      </c>
      <c r="I239" s="137">
        <f t="shared" si="52"/>
        <v>0</v>
      </c>
      <c r="J239" s="68">
        <f t="shared" si="52"/>
        <v>0</v>
      </c>
    </row>
    <row r="240" spans="1:10" ht="18.75" x14ac:dyDescent="0.3">
      <c r="A240" s="63"/>
      <c r="B240" s="21"/>
      <c r="C240" s="21">
        <v>637015</v>
      </c>
      <c r="D240" s="22">
        <v>41</v>
      </c>
      <c r="E240" s="75" t="s">
        <v>218</v>
      </c>
      <c r="F240" s="67"/>
      <c r="G240" s="98"/>
      <c r="H240" s="34"/>
      <c r="I240" s="116"/>
      <c r="J240" s="99">
        <f t="shared" si="38"/>
        <v>0</v>
      </c>
    </row>
    <row r="241" spans="1:10" ht="18.75" x14ac:dyDescent="0.3">
      <c r="A241" s="63"/>
      <c r="B241" s="23">
        <v>610</v>
      </c>
      <c r="C241" s="23"/>
      <c r="D241" s="24" t="s">
        <v>21</v>
      </c>
      <c r="E241" s="85" t="s">
        <v>33</v>
      </c>
      <c r="F241" s="68">
        <f>F242</f>
        <v>0</v>
      </c>
      <c r="G241" s="130">
        <f t="shared" ref="G241:J241" si="53">G242</f>
        <v>0</v>
      </c>
      <c r="H241" s="97">
        <f t="shared" si="53"/>
        <v>0</v>
      </c>
      <c r="I241" s="137">
        <f t="shared" si="53"/>
        <v>0</v>
      </c>
      <c r="J241" s="68">
        <f t="shared" si="53"/>
        <v>0</v>
      </c>
    </row>
    <row r="242" spans="1:10" ht="18.75" x14ac:dyDescent="0.3">
      <c r="A242" s="63"/>
      <c r="B242" s="21">
        <v>611</v>
      </c>
      <c r="C242" s="21"/>
      <c r="D242" s="22" t="s">
        <v>21</v>
      </c>
      <c r="E242" s="75" t="s">
        <v>34</v>
      </c>
      <c r="F242" s="67"/>
      <c r="G242" s="98"/>
      <c r="H242" s="34"/>
      <c r="I242" s="116"/>
      <c r="J242" s="99">
        <f t="shared" si="38"/>
        <v>0</v>
      </c>
    </row>
    <row r="243" spans="1:10" ht="18.75" x14ac:dyDescent="0.3">
      <c r="A243" s="63"/>
      <c r="B243" s="23">
        <v>630</v>
      </c>
      <c r="C243" s="21"/>
      <c r="D243" s="24" t="s">
        <v>21</v>
      </c>
      <c r="E243" s="85" t="s">
        <v>126</v>
      </c>
      <c r="F243" s="68">
        <f>F244+F247</f>
        <v>10</v>
      </c>
      <c r="G243" s="130">
        <f t="shared" ref="G243:J243" si="54">G244+G247</f>
        <v>0</v>
      </c>
      <c r="H243" s="97">
        <f t="shared" si="54"/>
        <v>0</v>
      </c>
      <c r="I243" s="137">
        <f t="shared" si="54"/>
        <v>0</v>
      </c>
      <c r="J243" s="68">
        <f t="shared" si="54"/>
        <v>10</v>
      </c>
    </row>
    <row r="244" spans="1:10" ht="18.75" x14ac:dyDescent="0.3">
      <c r="A244" s="63"/>
      <c r="B244" s="23">
        <v>633</v>
      </c>
      <c r="C244" s="21"/>
      <c r="D244" s="24" t="s">
        <v>21</v>
      </c>
      <c r="E244" s="85" t="s">
        <v>57</v>
      </c>
      <c r="F244" s="68">
        <f>F246+F245</f>
        <v>0</v>
      </c>
      <c r="G244" s="130">
        <f t="shared" ref="G244:J244" si="55">G246+G245</f>
        <v>0</v>
      </c>
      <c r="H244" s="97">
        <f t="shared" si="55"/>
        <v>0</v>
      </c>
      <c r="I244" s="137">
        <f t="shared" si="55"/>
        <v>0</v>
      </c>
      <c r="J244" s="68">
        <f t="shared" si="55"/>
        <v>0</v>
      </c>
    </row>
    <row r="245" spans="1:10" ht="18.75" x14ac:dyDescent="0.3">
      <c r="A245" s="63"/>
      <c r="B245" s="21"/>
      <c r="C245" s="21">
        <v>633004</v>
      </c>
      <c r="D245" s="22" t="s">
        <v>21</v>
      </c>
      <c r="E245" s="75" t="s">
        <v>215</v>
      </c>
      <c r="F245" s="67"/>
      <c r="G245" s="98"/>
      <c r="H245" s="34"/>
      <c r="I245" s="116"/>
      <c r="J245" s="99">
        <f t="shared" si="38"/>
        <v>0</v>
      </c>
    </row>
    <row r="246" spans="1:10" ht="18.75" x14ac:dyDescent="0.3">
      <c r="A246" s="63"/>
      <c r="B246" s="21"/>
      <c r="C246" s="21">
        <v>633010</v>
      </c>
      <c r="D246" s="22" t="s">
        <v>21</v>
      </c>
      <c r="E246" s="75" t="s">
        <v>217</v>
      </c>
      <c r="F246" s="67"/>
      <c r="G246" s="98"/>
      <c r="H246" s="34"/>
      <c r="I246" s="116"/>
      <c r="J246" s="99">
        <f t="shared" si="38"/>
        <v>0</v>
      </c>
    </row>
    <row r="247" spans="1:10" ht="18.75" x14ac:dyDescent="0.3">
      <c r="A247" s="63"/>
      <c r="B247" s="23">
        <v>637</v>
      </c>
      <c r="C247" s="23"/>
      <c r="D247" s="24" t="s">
        <v>21</v>
      </c>
      <c r="E247" s="85" t="s">
        <v>81</v>
      </c>
      <c r="F247" s="68">
        <f>F248</f>
        <v>10</v>
      </c>
      <c r="G247" s="130">
        <f t="shared" ref="G247:J247" si="56">G248</f>
        <v>0</v>
      </c>
      <c r="H247" s="97">
        <f t="shared" si="56"/>
        <v>0</v>
      </c>
      <c r="I247" s="137">
        <f t="shared" si="56"/>
        <v>0</v>
      </c>
      <c r="J247" s="68">
        <f t="shared" si="56"/>
        <v>10</v>
      </c>
    </row>
    <row r="248" spans="1:10" ht="18.75" x14ac:dyDescent="0.3">
      <c r="A248" s="63"/>
      <c r="B248" s="21"/>
      <c r="C248" s="21">
        <v>637015</v>
      </c>
      <c r="D248" s="22" t="s">
        <v>21</v>
      </c>
      <c r="E248" s="75" t="s">
        <v>218</v>
      </c>
      <c r="F248" s="100">
        <v>10</v>
      </c>
      <c r="G248" s="98"/>
      <c r="H248" s="34"/>
      <c r="I248" s="116"/>
      <c r="J248" s="100">
        <f t="shared" si="38"/>
        <v>10</v>
      </c>
    </row>
    <row r="249" spans="1:10" ht="31.5" x14ac:dyDescent="0.25">
      <c r="A249" s="45" t="s">
        <v>135</v>
      </c>
      <c r="B249" s="46"/>
      <c r="C249" s="46"/>
      <c r="D249" s="47" t="s">
        <v>137</v>
      </c>
      <c r="E249" s="84" t="s">
        <v>236</v>
      </c>
      <c r="F249" s="113">
        <f t="shared" ref="F249:J249" si="57">F262+F253+F250+F271+F276</f>
        <v>94981</v>
      </c>
      <c r="G249" s="166">
        <f t="shared" si="57"/>
        <v>-14864</v>
      </c>
      <c r="H249" s="143">
        <f t="shared" si="57"/>
        <v>0</v>
      </c>
      <c r="I249" s="183">
        <f t="shared" si="57"/>
        <v>7096</v>
      </c>
      <c r="J249" s="113">
        <f t="shared" si="57"/>
        <v>73021</v>
      </c>
    </row>
    <row r="250" spans="1:10" ht="15.75" x14ac:dyDescent="0.25">
      <c r="A250" s="33"/>
      <c r="B250" s="31">
        <v>610</v>
      </c>
      <c r="C250" s="31"/>
      <c r="D250" s="49" t="s">
        <v>137</v>
      </c>
      <c r="E250" s="81" t="s">
        <v>33</v>
      </c>
      <c r="F250" s="69">
        <f t="shared" ref="F250:J250" si="58">SUM(F251:F252)</f>
        <v>64839</v>
      </c>
      <c r="G250" s="128">
        <f t="shared" si="58"/>
        <v>-8024</v>
      </c>
      <c r="H250" s="124">
        <f t="shared" si="58"/>
        <v>0</v>
      </c>
      <c r="I250" s="138">
        <f t="shared" si="58"/>
        <v>7096</v>
      </c>
      <c r="J250" s="69">
        <f t="shared" si="58"/>
        <v>49719</v>
      </c>
    </row>
    <row r="251" spans="1:10" ht="15.75" x14ac:dyDescent="0.25">
      <c r="A251" s="33"/>
      <c r="B251" s="12">
        <v>611</v>
      </c>
      <c r="C251" s="12"/>
      <c r="D251" s="49" t="s">
        <v>21</v>
      </c>
      <c r="E251" s="57" t="s">
        <v>34</v>
      </c>
      <c r="F251" s="100">
        <v>51871</v>
      </c>
      <c r="G251" s="128">
        <v>-5000</v>
      </c>
      <c r="H251" s="34"/>
      <c r="I251" s="127">
        <v>7096</v>
      </c>
      <c r="J251" s="100">
        <f t="shared" si="38"/>
        <v>39775</v>
      </c>
    </row>
    <row r="252" spans="1:10" ht="15.75" x14ac:dyDescent="0.25">
      <c r="A252" s="33"/>
      <c r="B252" s="12">
        <v>611</v>
      </c>
      <c r="C252" s="12"/>
      <c r="D252" s="22">
        <v>41</v>
      </c>
      <c r="E252" s="57" t="s">
        <v>34</v>
      </c>
      <c r="F252" s="99">
        <v>12968</v>
      </c>
      <c r="G252" s="128">
        <v>-3024</v>
      </c>
      <c r="H252" s="34"/>
      <c r="I252" s="127"/>
      <c r="J252" s="99">
        <f t="shared" si="38"/>
        <v>9944</v>
      </c>
    </row>
    <row r="253" spans="1:10" ht="15.75" x14ac:dyDescent="0.25">
      <c r="A253" s="33"/>
      <c r="B253" s="31">
        <v>620</v>
      </c>
      <c r="C253" s="31"/>
      <c r="D253" s="49" t="s">
        <v>21</v>
      </c>
      <c r="E253" s="81" t="s">
        <v>38</v>
      </c>
      <c r="F253" s="114">
        <f t="shared" ref="F253:J253" si="59">SUM(F254:F261)</f>
        <v>18130</v>
      </c>
      <c r="G253" s="130">
        <f t="shared" si="59"/>
        <v>-4227</v>
      </c>
      <c r="H253" s="97">
        <f t="shared" si="59"/>
        <v>0</v>
      </c>
      <c r="I253" s="137">
        <f t="shared" si="59"/>
        <v>0</v>
      </c>
      <c r="J253" s="114">
        <f t="shared" si="59"/>
        <v>13903</v>
      </c>
    </row>
    <row r="254" spans="1:10" ht="15.75" x14ac:dyDescent="0.25">
      <c r="A254" s="33"/>
      <c r="B254" s="12">
        <v>621</v>
      </c>
      <c r="C254" s="12"/>
      <c r="D254" s="49" t="s">
        <v>21</v>
      </c>
      <c r="E254" s="57" t="s">
        <v>39</v>
      </c>
      <c r="F254" s="99">
        <v>3187</v>
      </c>
      <c r="G254" s="128">
        <v>-576</v>
      </c>
      <c r="H254" s="34"/>
      <c r="I254" s="127"/>
      <c r="J254" s="99">
        <f t="shared" si="38"/>
        <v>2611</v>
      </c>
    </row>
    <row r="255" spans="1:10" ht="15.75" x14ac:dyDescent="0.25">
      <c r="A255" s="33"/>
      <c r="B255" s="12">
        <v>623</v>
      </c>
      <c r="C255" s="12"/>
      <c r="D255" s="49" t="s">
        <v>21</v>
      </c>
      <c r="E255" s="57" t="s">
        <v>40</v>
      </c>
      <c r="F255" s="99">
        <v>2001</v>
      </c>
      <c r="G255" s="128">
        <v>-633</v>
      </c>
      <c r="H255" s="34"/>
      <c r="I255" s="127"/>
      <c r="J255" s="99">
        <f t="shared" si="38"/>
        <v>1368</v>
      </c>
    </row>
    <row r="256" spans="1:10" ht="15.75" x14ac:dyDescent="0.25">
      <c r="A256" s="33"/>
      <c r="B256" s="12">
        <v>625</v>
      </c>
      <c r="C256" s="12">
        <v>625001</v>
      </c>
      <c r="D256" s="49" t="s">
        <v>21</v>
      </c>
      <c r="E256" s="57" t="s">
        <v>41</v>
      </c>
      <c r="F256" s="99">
        <v>726</v>
      </c>
      <c r="G256" s="128">
        <v>-170</v>
      </c>
      <c r="H256" s="34"/>
      <c r="I256" s="127"/>
      <c r="J256" s="99">
        <f t="shared" si="38"/>
        <v>556</v>
      </c>
    </row>
    <row r="257" spans="1:10" ht="15.75" x14ac:dyDescent="0.25">
      <c r="A257" s="33"/>
      <c r="B257" s="12"/>
      <c r="C257" s="12">
        <v>625002</v>
      </c>
      <c r="D257" s="49" t="s">
        <v>21</v>
      </c>
      <c r="E257" s="57" t="s">
        <v>42</v>
      </c>
      <c r="F257" s="99">
        <v>7262</v>
      </c>
      <c r="G257" s="128">
        <v>-1693</v>
      </c>
      <c r="H257" s="34"/>
      <c r="I257" s="127"/>
      <c r="J257" s="99">
        <f t="shared" si="38"/>
        <v>5569</v>
      </c>
    </row>
    <row r="258" spans="1:10" ht="15.75" x14ac:dyDescent="0.25">
      <c r="A258" s="33"/>
      <c r="B258" s="12"/>
      <c r="C258" s="12">
        <v>625003</v>
      </c>
      <c r="D258" s="49" t="s">
        <v>21</v>
      </c>
      <c r="E258" s="57" t="s">
        <v>43</v>
      </c>
      <c r="F258" s="99">
        <v>415</v>
      </c>
      <c r="G258" s="128">
        <v>-97</v>
      </c>
      <c r="H258" s="34"/>
      <c r="I258" s="127"/>
      <c r="J258" s="99">
        <f t="shared" si="38"/>
        <v>318</v>
      </c>
    </row>
    <row r="259" spans="1:10" ht="15.75" x14ac:dyDescent="0.25">
      <c r="A259" s="33"/>
      <c r="B259" s="12"/>
      <c r="C259" s="12">
        <v>625004</v>
      </c>
      <c r="D259" s="49" t="s">
        <v>21</v>
      </c>
      <c r="E259" s="57" t="s">
        <v>44</v>
      </c>
      <c r="F259" s="99">
        <v>1556</v>
      </c>
      <c r="G259" s="128">
        <v>-363</v>
      </c>
      <c r="H259" s="34"/>
      <c r="I259" s="127"/>
      <c r="J259" s="99">
        <f t="shared" si="38"/>
        <v>1193</v>
      </c>
    </row>
    <row r="260" spans="1:10" ht="15.75" x14ac:dyDescent="0.25">
      <c r="A260" s="33"/>
      <c r="B260" s="12"/>
      <c r="C260" s="12">
        <v>625005</v>
      </c>
      <c r="D260" s="49" t="s">
        <v>21</v>
      </c>
      <c r="E260" s="57" t="s">
        <v>45</v>
      </c>
      <c r="F260" s="99">
        <v>519</v>
      </c>
      <c r="G260" s="128">
        <v>-121</v>
      </c>
      <c r="H260" s="34"/>
      <c r="I260" s="127"/>
      <c r="J260" s="99">
        <f t="shared" si="38"/>
        <v>398</v>
      </c>
    </row>
    <row r="261" spans="1:10" ht="15.75" x14ac:dyDescent="0.25">
      <c r="A261" s="33"/>
      <c r="B261" s="12"/>
      <c r="C261" s="12">
        <v>625007</v>
      </c>
      <c r="D261" s="49" t="s">
        <v>21</v>
      </c>
      <c r="E261" s="57" t="s">
        <v>46</v>
      </c>
      <c r="F261" s="99">
        <v>2464</v>
      </c>
      <c r="G261" s="128">
        <v>-574</v>
      </c>
      <c r="H261" s="34"/>
      <c r="I261" s="127"/>
      <c r="J261" s="99">
        <f t="shared" si="38"/>
        <v>1890</v>
      </c>
    </row>
    <row r="262" spans="1:10" ht="15.75" x14ac:dyDescent="0.25">
      <c r="A262" s="33"/>
      <c r="B262" s="31">
        <v>620</v>
      </c>
      <c r="C262" s="31"/>
      <c r="D262" s="32">
        <v>41</v>
      </c>
      <c r="E262" s="81" t="s">
        <v>38</v>
      </c>
      <c r="F262" s="69">
        <f t="shared" ref="F262:J262" si="60">SUM(F263:F270)</f>
        <v>4532</v>
      </c>
      <c r="G262" s="132">
        <f t="shared" si="60"/>
        <v>-1057</v>
      </c>
      <c r="H262" s="124">
        <f t="shared" si="60"/>
        <v>0</v>
      </c>
      <c r="I262" s="138">
        <f t="shared" si="60"/>
        <v>0</v>
      </c>
      <c r="J262" s="69">
        <f t="shared" si="60"/>
        <v>3475</v>
      </c>
    </row>
    <row r="263" spans="1:10" ht="15.75" x14ac:dyDescent="0.25">
      <c r="A263" s="33"/>
      <c r="B263" s="12">
        <v>621</v>
      </c>
      <c r="C263" s="12"/>
      <c r="D263" s="13">
        <v>41</v>
      </c>
      <c r="E263" s="57" t="s">
        <v>39</v>
      </c>
      <c r="F263" s="99">
        <v>896</v>
      </c>
      <c r="G263" s="128">
        <v>-144</v>
      </c>
      <c r="H263" s="34"/>
      <c r="I263" s="127"/>
      <c r="J263" s="99">
        <f t="shared" si="38"/>
        <v>752</v>
      </c>
    </row>
    <row r="264" spans="1:10" ht="15.75" x14ac:dyDescent="0.25">
      <c r="A264" s="33"/>
      <c r="B264" s="12">
        <v>623</v>
      </c>
      <c r="C264" s="12"/>
      <c r="D264" s="13">
        <v>41</v>
      </c>
      <c r="E264" s="57" t="s">
        <v>40</v>
      </c>
      <c r="F264" s="99">
        <v>401</v>
      </c>
      <c r="G264" s="128">
        <v>-158</v>
      </c>
      <c r="H264" s="34"/>
      <c r="I264" s="127"/>
      <c r="J264" s="99">
        <f t="shared" si="38"/>
        <v>243</v>
      </c>
    </row>
    <row r="265" spans="1:10" ht="15.75" x14ac:dyDescent="0.25">
      <c r="A265" s="33"/>
      <c r="B265" s="12">
        <v>625</v>
      </c>
      <c r="C265" s="12">
        <v>625001</v>
      </c>
      <c r="D265" s="13">
        <v>41</v>
      </c>
      <c r="E265" s="57" t="s">
        <v>41</v>
      </c>
      <c r="F265" s="99">
        <v>181</v>
      </c>
      <c r="G265" s="128">
        <v>-42</v>
      </c>
      <c r="H265" s="34"/>
      <c r="I265" s="127"/>
      <c r="J265" s="99">
        <f t="shared" si="38"/>
        <v>139</v>
      </c>
    </row>
    <row r="266" spans="1:10" ht="15.75" x14ac:dyDescent="0.25">
      <c r="A266" s="33"/>
      <c r="B266" s="12"/>
      <c r="C266" s="12">
        <v>625002</v>
      </c>
      <c r="D266" s="13">
        <v>41</v>
      </c>
      <c r="E266" s="57" t="s">
        <v>42</v>
      </c>
      <c r="F266" s="99">
        <v>1815</v>
      </c>
      <c r="G266" s="128">
        <v>-424</v>
      </c>
      <c r="H266" s="34"/>
      <c r="I266" s="127"/>
      <c r="J266" s="99">
        <f t="shared" si="38"/>
        <v>1391</v>
      </c>
    </row>
    <row r="267" spans="1:10" ht="15.75" x14ac:dyDescent="0.25">
      <c r="A267" s="33"/>
      <c r="B267" s="12"/>
      <c r="C267" s="12">
        <v>625003</v>
      </c>
      <c r="D267" s="13">
        <v>41</v>
      </c>
      <c r="E267" s="57" t="s">
        <v>43</v>
      </c>
      <c r="F267" s="99">
        <v>104</v>
      </c>
      <c r="G267" s="128">
        <v>-25</v>
      </c>
      <c r="H267" s="34"/>
      <c r="I267" s="127"/>
      <c r="J267" s="99">
        <f t="shared" si="38"/>
        <v>79</v>
      </c>
    </row>
    <row r="268" spans="1:10" ht="15.75" x14ac:dyDescent="0.25">
      <c r="A268" s="33"/>
      <c r="B268" s="12"/>
      <c r="C268" s="12">
        <v>625004</v>
      </c>
      <c r="D268" s="13">
        <v>41</v>
      </c>
      <c r="E268" s="57" t="s">
        <v>44</v>
      </c>
      <c r="F268" s="99">
        <v>389</v>
      </c>
      <c r="G268" s="128">
        <v>-91</v>
      </c>
      <c r="H268" s="34"/>
      <c r="I268" s="127"/>
      <c r="J268" s="99">
        <f t="shared" si="38"/>
        <v>298</v>
      </c>
    </row>
    <row r="269" spans="1:10" ht="15.75" x14ac:dyDescent="0.25">
      <c r="A269" s="33"/>
      <c r="B269" s="12"/>
      <c r="C269" s="12">
        <v>625005</v>
      </c>
      <c r="D269" s="13">
        <v>41</v>
      </c>
      <c r="E269" s="57" t="s">
        <v>45</v>
      </c>
      <c r="F269" s="99">
        <v>130</v>
      </c>
      <c r="G269" s="128">
        <v>-30</v>
      </c>
      <c r="H269" s="34"/>
      <c r="I269" s="127"/>
      <c r="J269" s="99">
        <f t="shared" si="38"/>
        <v>100</v>
      </c>
    </row>
    <row r="270" spans="1:10" ht="15.75" x14ac:dyDescent="0.25">
      <c r="A270" s="33"/>
      <c r="B270" s="12"/>
      <c r="C270" s="12">
        <v>625007</v>
      </c>
      <c r="D270" s="13">
        <v>41</v>
      </c>
      <c r="E270" s="57" t="s">
        <v>46</v>
      </c>
      <c r="F270" s="99">
        <v>616</v>
      </c>
      <c r="G270" s="128">
        <v>-143</v>
      </c>
      <c r="H270" s="34"/>
      <c r="I270" s="127"/>
      <c r="J270" s="99">
        <f t="shared" si="38"/>
        <v>473</v>
      </c>
    </row>
    <row r="271" spans="1:10" ht="15.75" x14ac:dyDescent="0.25">
      <c r="A271" s="33"/>
      <c r="B271" s="31">
        <v>630</v>
      </c>
      <c r="C271" s="12"/>
      <c r="D271" s="32" t="s">
        <v>137</v>
      </c>
      <c r="E271" s="81" t="s">
        <v>126</v>
      </c>
      <c r="F271" s="69">
        <f t="shared" ref="F271:J271" si="61">SUM(F272:F275)</f>
        <v>7280</v>
      </c>
      <c r="G271" s="132">
        <f t="shared" si="61"/>
        <v>-1356</v>
      </c>
      <c r="H271" s="124">
        <f t="shared" si="61"/>
        <v>0</v>
      </c>
      <c r="I271" s="138">
        <f t="shared" si="61"/>
        <v>0</v>
      </c>
      <c r="J271" s="69">
        <f t="shared" si="61"/>
        <v>5924</v>
      </c>
    </row>
    <row r="272" spans="1:10" ht="15.75" x14ac:dyDescent="0.25">
      <c r="A272" s="33"/>
      <c r="B272" s="31"/>
      <c r="C272" s="12">
        <v>633010</v>
      </c>
      <c r="D272" s="13">
        <v>41</v>
      </c>
      <c r="E272" s="57" t="s">
        <v>138</v>
      </c>
      <c r="F272" s="99">
        <v>500</v>
      </c>
      <c r="G272" s="128">
        <v>-280</v>
      </c>
      <c r="H272" s="34"/>
      <c r="I272" s="127"/>
      <c r="J272" s="99">
        <f t="shared" si="38"/>
        <v>220</v>
      </c>
    </row>
    <row r="273" spans="1:10" ht="15.75" x14ac:dyDescent="0.25">
      <c r="A273" s="33"/>
      <c r="B273" s="31"/>
      <c r="C273" s="12">
        <v>634001</v>
      </c>
      <c r="D273" s="13">
        <v>41</v>
      </c>
      <c r="E273" s="57" t="s">
        <v>139</v>
      </c>
      <c r="F273" s="99">
        <v>150</v>
      </c>
      <c r="G273" s="128"/>
      <c r="H273" s="34"/>
      <c r="I273" s="116"/>
      <c r="J273" s="99">
        <f t="shared" si="38"/>
        <v>150</v>
      </c>
    </row>
    <row r="274" spans="1:10" ht="15.75" x14ac:dyDescent="0.25">
      <c r="A274" s="33"/>
      <c r="B274" s="31"/>
      <c r="C274" s="12">
        <v>637014</v>
      </c>
      <c r="D274" s="13">
        <v>41</v>
      </c>
      <c r="E274" s="57" t="s">
        <v>112</v>
      </c>
      <c r="F274" s="99">
        <v>5711</v>
      </c>
      <c r="G274" s="128">
        <v>-917</v>
      </c>
      <c r="H274" s="34"/>
      <c r="I274" s="127"/>
      <c r="J274" s="99">
        <f t="shared" si="38"/>
        <v>4794</v>
      </c>
    </row>
    <row r="275" spans="1:10" ht="15.75" x14ac:dyDescent="0.25">
      <c r="A275" s="33"/>
      <c r="B275" s="31"/>
      <c r="C275" s="12">
        <v>637016</v>
      </c>
      <c r="D275" s="13">
        <v>41</v>
      </c>
      <c r="E275" s="57" t="s">
        <v>140</v>
      </c>
      <c r="F275" s="99">
        <v>919</v>
      </c>
      <c r="G275" s="128">
        <v>-159</v>
      </c>
      <c r="H275" s="34"/>
      <c r="I275" s="127"/>
      <c r="J275" s="99">
        <f t="shared" si="38"/>
        <v>760</v>
      </c>
    </row>
    <row r="276" spans="1:10" ht="15.75" x14ac:dyDescent="0.25">
      <c r="A276" s="33"/>
      <c r="B276" s="31">
        <v>640</v>
      </c>
      <c r="C276" s="12"/>
      <c r="D276" s="32">
        <v>41</v>
      </c>
      <c r="E276" s="81" t="s">
        <v>93</v>
      </c>
      <c r="F276" s="69">
        <f t="shared" ref="F276:J276" si="62">F277</f>
        <v>200</v>
      </c>
      <c r="G276" s="132">
        <f t="shared" si="62"/>
        <v>-200</v>
      </c>
      <c r="H276" s="124">
        <f t="shared" si="62"/>
        <v>0</v>
      </c>
      <c r="I276" s="138">
        <f t="shared" si="62"/>
        <v>0</v>
      </c>
      <c r="J276" s="69">
        <f t="shared" si="62"/>
        <v>0</v>
      </c>
    </row>
    <row r="277" spans="1:10" ht="15" customHeight="1" x14ac:dyDescent="0.25">
      <c r="A277" s="33"/>
      <c r="B277" s="12">
        <v>642</v>
      </c>
      <c r="C277" s="12">
        <v>642015</v>
      </c>
      <c r="D277" s="13">
        <v>41</v>
      </c>
      <c r="E277" s="57" t="s">
        <v>100</v>
      </c>
      <c r="F277" s="99">
        <v>200</v>
      </c>
      <c r="G277" s="128">
        <v>-200</v>
      </c>
      <c r="H277" s="34"/>
      <c r="I277" s="127"/>
      <c r="J277" s="99">
        <f t="shared" ref="J277:J398" si="63">F277+G277+H277-I277</f>
        <v>0</v>
      </c>
    </row>
    <row r="278" spans="1:10" ht="31.5" x14ac:dyDescent="0.25">
      <c r="A278" s="45" t="s">
        <v>135</v>
      </c>
      <c r="B278" s="46"/>
      <c r="C278" s="46"/>
      <c r="D278" s="47" t="s">
        <v>137</v>
      </c>
      <c r="E278" s="84" t="s">
        <v>223</v>
      </c>
      <c r="F278" s="113">
        <f t="shared" ref="F278:J278" si="64">F291+F282+F279+F300+F303</f>
        <v>10172</v>
      </c>
      <c r="G278" s="166">
        <f t="shared" si="64"/>
        <v>-18</v>
      </c>
      <c r="H278" s="143">
        <f t="shared" si="64"/>
        <v>0</v>
      </c>
      <c r="I278" s="183">
        <f t="shared" si="64"/>
        <v>0</v>
      </c>
      <c r="J278" s="113">
        <f t="shared" si="64"/>
        <v>10154</v>
      </c>
    </row>
    <row r="279" spans="1:10" ht="15.75" x14ac:dyDescent="0.25">
      <c r="A279" s="33"/>
      <c r="B279" s="31">
        <v>610</v>
      </c>
      <c r="C279" s="31"/>
      <c r="D279" s="49" t="s">
        <v>137</v>
      </c>
      <c r="E279" s="81" t="s">
        <v>33</v>
      </c>
      <c r="F279" s="69">
        <f>SUM(F280:F281)</f>
        <v>7050</v>
      </c>
      <c r="G279" s="132">
        <f t="shared" ref="G279:J279" si="65">SUM(G280:G281)</f>
        <v>0</v>
      </c>
      <c r="H279" s="124">
        <f t="shared" si="65"/>
        <v>0</v>
      </c>
      <c r="I279" s="138">
        <f t="shared" si="65"/>
        <v>0</v>
      </c>
      <c r="J279" s="69">
        <f t="shared" si="65"/>
        <v>7050</v>
      </c>
    </row>
    <row r="280" spans="1:10" ht="15.75" x14ac:dyDescent="0.25">
      <c r="A280" s="33"/>
      <c r="B280" s="12">
        <v>611</v>
      </c>
      <c r="C280" s="12"/>
      <c r="D280" s="49" t="s">
        <v>21</v>
      </c>
      <c r="E280" s="57" t="s">
        <v>34</v>
      </c>
      <c r="F280" s="100">
        <v>5640</v>
      </c>
      <c r="G280" s="98"/>
      <c r="H280" s="34"/>
      <c r="I280" s="116"/>
      <c r="J280" s="100">
        <f t="shared" si="63"/>
        <v>5640</v>
      </c>
    </row>
    <row r="281" spans="1:10" ht="15.75" x14ac:dyDescent="0.25">
      <c r="A281" s="33"/>
      <c r="B281" s="12">
        <v>611</v>
      </c>
      <c r="C281" s="12"/>
      <c r="D281" s="22">
        <v>41</v>
      </c>
      <c r="E281" s="57" t="s">
        <v>34</v>
      </c>
      <c r="F281" s="99">
        <v>1410</v>
      </c>
      <c r="G281" s="98"/>
      <c r="H281" s="34"/>
      <c r="I281" s="116"/>
      <c r="J281" s="99">
        <f t="shared" si="63"/>
        <v>1410</v>
      </c>
    </row>
    <row r="282" spans="1:10" ht="15.75" x14ac:dyDescent="0.25">
      <c r="A282" s="33"/>
      <c r="B282" s="31">
        <v>620</v>
      </c>
      <c r="C282" s="31"/>
      <c r="D282" s="49" t="s">
        <v>21</v>
      </c>
      <c r="E282" s="81" t="s">
        <v>38</v>
      </c>
      <c r="F282" s="114">
        <f>SUM(F283:F290)</f>
        <v>1971</v>
      </c>
      <c r="G282" s="130">
        <f t="shared" ref="G282:J282" si="66">SUM(G283:G290)</f>
        <v>0</v>
      </c>
      <c r="H282" s="97">
        <f t="shared" si="66"/>
        <v>0</v>
      </c>
      <c r="I282" s="137">
        <f t="shared" si="66"/>
        <v>0</v>
      </c>
      <c r="J282" s="114">
        <f t="shared" si="66"/>
        <v>1971</v>
      </c>
    </row>
    <row r="283" spans="1:10" ht="15.75" x14ac:dyDescent="0.25">
      <c r="A283" s="33"/>
      <c r="B283" s="12">
        <v>621</v>
      </c>
      <c r="C283" s="31"/>
      <c r="D283" s="49" t="s">
        <v>21</v>
      </c>
      <c r="E283" s="57" t="s">
        <v>39</v>
      </c>
      <c r="F283" s="99">
        <v>64</v>
      </c>
      <c r="G283" s="98"/>
      <c r="H283" s="34"/>
      <c r="I283" s="116"/>
      <c r="J283" s="99">
        <f t="shared" si="63"/>
        <v>64</v>
      </c>
    </row>
    <row r="284" spans="1:10" ht="15.75" x14ac:dyDescent="0.25">
      <c r="A284" s="33"/>
      <c r="B284" s="12">
        <v>623</v>
      </c>
      <c r="C284" s="12"/>
      <c r="D284" s="49" t="s">
        <v>21</v>
      </c>
      <c r="E284" s="57" t="s">
        <v>40</v>
      </c>
      <c r="F284" s="99">
        <v>500</v>
      </c>
      <c r="G284" s="98"/>
      <c r="H284" s="34"/>
      <c r="I284" s="116"/>
      <c r="J284" s="99">
        <f t="shared" si="63"/>
        <v>500</v>
      </c>
    </row>
    <row r="285" spans="1:10" ht="15.75" x14ac:dyDescent="0.25">
      <c r="A285" s="33"/>
      <c r="B285" s="12">
        <v>625</v>
      </c>
      <c r="C285" s="12">
        <v>625001</v>
      </c>
      <c r="D285" s="49" t="s">
        <v>21</v>
      </c>
      <c r="E285" s="57" t="s">
        <v>41</v>
      </c>
      <c r="F285" s="99">
        <v>79</v>
      </c>
      <c r="G285" s="98"/>
      <c r="H285" s="34"/>
      <c r="I285" s="116"/>
      <c r="J285" s="99">
        <f t="shared" si="63"/>
        <v>79</v>
      </c>
    </row>
    <row r="286" spans="1:10" ht="15.75" x14ac:dyDescent="0.25">
      <c r="A286" s="33"/>
      <c r="B286" s="12"/>
      <c r="C286" s="12">
        <v>625002</v>
      </c>
      <c r="D286" s="49" t="s">
        <v>21</v>
      </c>
      <c r="E286" s="57" t="s">
        <v>42</v>
      </c>
      <c r="F286" s="99">
        <v>790</v>
      </c>
      <c r="G286" s="98"/>
      <c r="H286" s="34"/>
      <c r="I286" s="116"/>
      <c r="J286" s="99">
        <f t="shared" si="63"/>
        <v>790</v>
      </c>
    </row>
    <row r="287" spans="1:10" ht="15.75" x14ac:dyDescent="0.25">
      <c r="A287" s="33"/>
      <c r="B287" s="12"/>
      <c r="C287" s="12">
        <v>625003</v>
      </c>
      <c r="D287" s="49" t="s">
        <v>21</v>
      </c>
      <c r="E287" s="57" t="s">
        <v>43</v>
      </c>
      <c r="F287" s="99">
        <v>45</v>
      </c>
      <c r="G287" s="98"/>
      <c r="H287" s="34"/>
      <c r="I287" s="116"/>
      <c r="J287" s="99">
        <f t="shared" si="63"/>
        <v>45</v>
      </c>
    </row>
    <row r="288" spans="1:10" ht="15.75" x14ac:dyDescent="0.25">
      <c r="A288" s="33"/>
      <c r="B288" s="12"/>
      <c r="C288" s="12">
        <v>625004</v>
      </c>
      <c r="D288" s="49" t="s">
        <v>21</v>
      </c>
      <c r="E288" s="57" t="s">
        <v>44</v>
      </c>
      <c r="F288" s="99">
        <v>169</v>
      </c>
      <c r="G288" s="98"/>
      <c r="H288" s="34"/>
      <c r="I288" s="116"/>
      <c r="J288" s="99">
        <f t="shared" si="63"/>
        <v>169</v>
      </c>
    </row>
    <row r="289" spans="1:10" ht="15.75" x14ac:dyDescent="0.25">
      <c r="A289" s="33"/>
      <c r="B289" s="12"/>
      <c r="C289" s="12">
        <v>625005</v>
      </c>
      <c r="D289" s="49" t="s">
        <v>21</v>
      </c>
      <c r="E289" s="57" t="s">
        <v>45</v>
      </c>
      <c r="F289" s="99">
        <v>56</v>
      </c>
      <c r="G289" s="98"/>
      <c r="H289" s="34"/>
      <c r="I289" s="116"/>
      <c r="J289" s="99">
        <f t="shared" si="63"/>
        <v>56</v>
      </c>
    </row>
    <row r="290" spans="1:10" ht="15.75" x14ac:dyDescent="0.25">
      <c r="A290" s="33"/>
      <c r="B290" s="12"/>
      <c r="C290" s="12">
        <v>625007</v>
      </c>
      <c r="D290" s="49" t="s">
        <v>21</v>
      </c>
      <c r="E290" s="57" t="s">
        <v>46</v>
      </c>
      <c r="F290" s="99">
        <v>268</v>
      </c>
      <c r="G290" s="98"/>
      <c r="H290" s="34"/>
      <c r="I290" s="116"/>
      <c r="J290" s="99">
        <f t="shared" si="63"/>
        <v>268</v>
      </c>
    </row>
    <row r="291" spans="1:10" ht="15.75" x14ac:dyDescent="0.25">
      <c r="A291" s="33"/>
      <c r="B291" s="31">
        <v>620</v>
      </c>
      <c r="C291" s="31"/>
      <c r="D291" s="32">
        <v>41</v>
      </c>
      <c r="E291" s="81" t="s">
        <v>38</v>
      </c>
      <c r="F291" s="69">
        <f>SUM(F292:F299)</f>
        <v>493</v>
      </c>
      <c r="G291" s="132">
        <f t="shared" ref="G291:J291" si="67">SUM(G292:G299)</f>
        <v>0</v>
      </c>
      <c r="H291" s="124">
        <f t="shared" si="67"/>
        <v>0</v>
      </c>
      <c r="I291" s="138">
        <f t="shared" si="67"/>
        <v>0</v>
      </c>
      <c r="J291" s="69">
        <f t="shared" si="67"/>
        <v>493</v>
      </c>
    </row>
    <row r="292" spans="1:10" ht="15.75" x14ac:dyDescent="0.25">
      <c r="A292" s="33"/>
      <c r="B292" s="12">
        <v>621</v>
      </c>
      <c r="C292" s="31"/>
      <c r="D292" s="13">
        <v>41</v>
      </c>
      <c r="E292" s="57" t="s">
        <v>39</v>
      </c>
      <c r="F292" s="99">
        <v>16</v>
      </c>
      <c r="G292" s="98"/>
      <c r="H292" s="34"/>
      <c r="I292" s="116"/>
      <c r="J292" s="99">
        <f t="shared" si="63"/>
        <v>16</v>
      </c>
    </row>
    <row r="293" spans="1:10" ht="15.75" x14ac:dyDescent="0.25">
      <c r="A293" s="33"/>
      <c r="B293" s="12">
        <v>623</v>
      </c>
      <c r="C293" s="12"/>
      <c r="D293" s="13">
        <v>41</v>
      </c>
      <c r="E293" s="57" t="s">
        <v>40</v>
      </c>
      <c r="F293" s="99">
        <v>125</v>
      </c>
      <c r="G293" s="98"/>
      <c r="H293" s="34"/>
      <c r="I293" s="116"/>
      <c r="J293" s="99">
        <f t="shared" si="63"/>
        <v>125</v>
      </c>
    </row>
    <row r="294" spans="1:10" ht="15.75" x14ac:dyDescent="0.25">
      <c r="A294" s="33"/>
      <c r="B294" s="12">
        <v>625</v>
      </c>
      <c r="C294" s="12">
        <v>625001</v>
      </c>
      <c r="D294" s="13">
        <v>41</v>
      </c>
      <c r="E294" s="57" t="s">
        <v>41</v>
      </c>
      <c r="F294" s="99">
        <v>20</v>
      </c>
      <c r="G294" s="98"/>
      <c r="H294" s="34"/>
      <c r="I294" s="116"/>
      <c r="J294" s="99">
        <f t="shared" si="63"/>
        <v>20</v>
      </c>
    </row>
    <row r="295" spans="1:10" ht="15.75" x14ac:dyDescent="0.25">
      <c r="A295" s="33"/>
      <c r="B295" s="12"/>
      <c r="C295" s="12">
        <v>625002</v>
      </c>
      <c r="D295" s="13">
        <v>41</v>
      </c>
      <c r="E295" s="57" t="s">
        <v>42</v>
      </c>
      <c r="F295" s="99">
        <v>198</v>
      </c>
      <c r="G295" s="98"/>
      <c r="H295" s="34"/>
      <c r="I295" s="116"/>
      <c r="J295" s="99">
        <f t="shared" si="63"/>
        <v>198</v>
      </c>
    </row>
    <row r="296" spans="1:10" ht="15.75" x14ac:dyDescent="0.25">
      <c r="A296" s="33"/>
      <c r="B296" s="12"/>
      <c r="C296" s="12">
        <v>625003</v>
      </c>
      <c r="D296" s="13">
        <v>41</v>
      </c>
      <c r="E296" s="57" t="s">
        <v>43</v>
      </c>
      <c r="F296" s="99">
        <v>11</v>
      </c>
      <c r="G296" s="98"/>
      <c r="H296" s="34"/>
      <c r="I296" s="116"/>
      <c r="J296" s="99">
        <f t="shared" si="63"/>
        <v>11</v>
      </c>
    </row>
    <row r="297" spans="1:10" ht="15.75" x14ac:dyDescent="0.25">
      <c r="A297" s="33"/>
      <c r="B297" s="12"/>
      <c r="C297" s="12">
        <v>625004</v>
      </c>
      <c r="D297" s="13">
        <v>41</v>
      </c>
      <c r="E297" s="57" t="s">
        <v>44</v>
      </c>
      <c r="F297" s="99">
        <v>42</v>
      </c>
      <c r="G297" s="98"/>
      <c r="H297" s="34"/>
      <c r="I297" s="116"/>
      <c r="J297" s="99">
        <f t="shared" si="63"/>
        <v>42</v>
      </c>
    </row>
    <row r="298" spans="1:10" ht="15.75" x14ac:dyDescent="0.25">
      <c r="A298" s="33"/>
      <c r="B298" s="12"/>
      <c r="C298" s="12">
        <v>625005</v>
      </c>
      <c r="D298" s="13">
        <v>41</v>
      </c>
      <c r="E298" s="57" t="s">
        <v>45</v>
      </c>
      <c r="F298" s="99">
        <v>14</v>
      </c>
      <c r="G298" s="98"/>
      <c r="H298" s="34"/>
      <c r="I298" s="116"/>
      <c r="J298" s="99">
        <f t="shared" si="63"/>
        <v>14</v>
      </c>
    </row>
    <row r="299" spans="1:10" ht="15.75" x14ac:dyDescent="0.25">
      <c r="A299" s="33"/>
      <c r="B299" s="12"/>
      <c r="C299" s="12">
        <v>625007</v>
      </c>
      <c r="D299" s="13">
        <v>41</v>
      </c>
      <c r="E299" s="57" t="s">
        <v>46</v>
      </c>
      <c r="F299" s="99">
        <v>67</v>
      </c>
      <c r="G299" s="98"/>
      <c r="H299" s="34"/>
      <c r="I299" s="116"/>
      <c r="J299" s="99">
        <f t="shared" si="63"/>
        <v>67</v>
      </c>
    </row>
    <row r="300" spans="1:10" ht="15.75" x14ac:dyDescent="0.25">
      <c r="A300" s="33"/>
      <c r="B300" s="31">
        <v>630</v>
      </c>
      <c r="C300" s="12"/>
      <c r="D300" s="32" t="s">
        <v>137</v>
      </c>
      <c r="E300" s="81" t="s">
        <v>126</v>
      </c>
      <c r="F300" s="69">
        <f>SUM(F301:F302)</f>
        <v>558</v>
      </c>
      <c r="G300" s="132">
        <f t="shared" ref="G300:J300" si="68">SUM(G301:G302)</f>
        <v>0</v>
      </c>
      <c r="H300" s="124">
        <f t="shared" si="68"/>
        <v>0</v>
      </c>
      <c r="I300" s="138">
        <f t="shared" si="68"/>
        <v>0</v>
      </c>
      <c r="J300" s="69">
        <f t="shared" si="68"/>
        <v>558</v>
      </c>
    </row>
    <row r="301" spans="1:10" ht="15.75" x14ac:dyDescent="0.25">
      <c r="A301" s="33"/>
      <c r="B301" s="31"/>
      <c r="C301" s="12">
        <v>637014</v>
      </c>
      <c r="D301" s="13">
        <v>41</v>
      </c>
      <c r="E301" s="57" t="s">
        <v>112</v>
      </c>
      <c r="F301" s="99">
        <v>484</v>
      </c>
      <c r="G301" s="98"/>
      <c r="H301" s="34"/>
      <c r="I301" s="116"/>
      <c r="J301" s="99">
        <f t="shared" si="63"/>
        <v>484</v>
      </c>
    </row>
    <row r="302" spans="1:10" ht="15.75" x14ac:dyDescent="0.25">
      <c r="A302" s="33"/>
      <c r="B302" s="31"/>
      <c r="C302" s="12">
        <v>637016</v>
      </c>
      <c r="D302" s="13">
        <v>41</v>
      </c>
      <c r="E302" s="57" t="s">
        <v>140</v>
      </c>
      <c r="F302" s="99">
        <v>74</v>
      </c>
      <c r="G302" s="98"/>
      <c r="H302" s="34"/>
      <c r="I302" s="116"/>
      <c r="J302" s="99">
        <f t="shared" si="63"/>
        <v>74</v>
      </c>
    </row>
    <row r="303" spans="1:10" ht="15.75" x14ac:dyDescent="0.25">
      <c r="A303" s="33"/>
      <c r="B303" s="31">
        <v>640</v>
      </c>
      <c r="C303" s="12"/>
      <c r="D303" s="32">
        <v>41</v>
      </c>
      <c r="E303" s="81" t="s">
        <v>93</v>
      </c>
      <c r="F303" s="69">
        <f t="shared" ref="F303:J303" si="69">F304</f>
        <v>100</v>
      </c>
      <c r="G303" s="132">
        <f t="shared" si="69"/>
        <v>-18</v>
      </c>
      <c r="H303" s="124">
        <f t="shared" si="69"/>
        <v>0</v>
      </c>
      <c r="I303" s="138">
        <f t="shared" si="69"/>
        <v>0</v>
      </c>
      <c r="J303" s="69">
        <f t="shared" si="69"/>
        <v>82</v>
      </c>
    </row>
    <row r="304" spans="1:10" ht="15.75" x14ac:dyDescent="0.25">
      <c r="A304" s="33"/>
      <c r="B304" s="12">
        <v>642</v>
      </c>
      <c r="C304" s="12">
        <v>642015</v>
      </c>
      <c r="D304" s="13">
        <v>41</v>
      </c>
      <c r="E304" s="57" t="s">
        <v>100</v>
      </c>
      <c r="F304" s="99">
        <v>100</v>
      </c>
      <c r="G304" s="128">
        <v>-18</v>
      </c>
      <c r="H304" s="34"/>
      <c r="I304" s="127"/>
      <c r="J304" s="99">
        <f t="shared" si="63"/>
        <v>82</v>
      </c>
    </row>
    <row r="305" spans="1:10" ht="31.5" x14ac:dyDescent="0.25">
      <c r="A305" s="45" t="s">
        <v>135</v>
      </c>
      <c r="B305" s="46"/>
      <c r="C305" s="46"/>
      <c r="D305" s="47" t="s">
        <v>137</v>
      </c>
      <c r="E305" s="84" t="s">
        <v>225</v>
      </c>
      <c r="F305" s="113">
        <f t="shared" ref="F305:J305" si="70">F318+F309+F306+F327+F331</f>
        <v>11343</v>
      </c>
      <c r="G305" s="166">
        <f t="shared" si="70"/>
        <v>101</v>
      </c>
      <c r="H305" s="143">
        <f t="shared" si="70"/>
        <v>0</v>
      </c>
      <c r="I305" s="183">
        <f t="shared" si="70"/>
        <v>0</v>
      </c>
      <c r="J305" s="113">
        <f t="shared" si="70"/>
        <v>11444</v>
      </c>
    </row>
    <row r="306" spans="1:10" ht="15.75" x14ac:dyDescent="0.25">
      <c r="A306" s="33"/>
      <c r="B306" s="31">
        <v>610</v>
      </c>
      <c r="C306" s="31"/>
      <c r="D306" s="49" t="s">
        <v>137</v>
      </c>
      <c r="E306" s="81" t="s">
        <v>33</v>
      </c>
      <c r="F306" s="69">
        <f t="shared" ref="F306:J306" si="71">SUM(F307:F308)</f>
        <v>7920</v>
      </c>
      <c r="G306" s="132">
        <f t="shared" si="71"/>
        <v>0</v>
      </c>
      <c r="H306" s="124">
        <f t="shared" si="71"/>
        <v>0</v>
      </c>
      <c r="I306" s="138">
        <f t="shared" si="71"/>
        <v>0</v>
      </c>
      <c r="J306" s="69">
        <f t="shared" si="71"/>
        <v>7920</v>
      </c>
    </row>
    <row r="307" spans="1:10" ht="15.75" x14ac:dyDescent="0.25">
      <c r="A307" s="33"/>
      <c r="B307" s="12">
        <v>611</v>
      </c>
      <c r="C307" s="12"/>
      <c r="D307" s="49" t="s">
        <v>21</v>
      </c>
      <c r="E307" s="57" t="s">
        <v>34</v>
      </c>
      <c r="F307" s="100">
        <v>6336</v>
      </c>
      <c r="G307" s="98"/>
      <c r="H307" s="34"/>
      <c r="I307" s="116"/>
      <c r="J307" s="100">
        <f t="shared" si="63"/>
        <v>6336</v>
      </c>
    </row>
    <row r="308" spans="1:10" ht="15.75" x14ac:dyDescent="0.25">
      <c r="A308" s="33"/>
      <c r="B308" s="12">
        <v>611</v>
      </c>
      <c r="C308" s="12"/>
      <c r="D308" s="22">
        <v>41</v>
      </c>
      <c r="E308" s="57" t="s">
        <v>34</v>
      </c>
      <c r="F308" s="67">
        <v>1584</v>
      </c>
      <c r="G308" s="98"/>
      <c r="H308" s="34"/>
      <c r="I308" s="116"/>
      <c r="J308" s="67">
        <f t="shared" si="63"/>
        <v>1584</v>
      </c>
    </row>
    <row r="309" spans="1:10" ht="15.75" x14ac:dyDescent="0.25">
      <c r="A309" s="33"/>
      <c r="B309" s="31">
        <v>620</v>
      </c>
      <c r="C309" s="31"/>
      <c r="D309" s="49" t="s">
        <v>21</v>
      </c>
      <c r="E309" s="81" t="s">
        <v>38</v>
      </c>
      <c r="F309" s="114">
        <f t="shared" ref="F309:J309" si="72">SUM(F310:F317)</f>
        <v>2214</v>
      </c>
      <c r="G309" s="130">
        <f t="shared" si="72"/>
        <v>0</v>
      </c>
      <c r="H309" s="97">
        <f t="shared" si="72"/>
        <v>0</v>
      </c>
      <c r="I309" s="137">
        <f t="shared" si="72"/>
        <v>0</v>
      </c>
      <c r="J309" s="114">
        <f t="shared" si="72"/>
        <v>2214</v>
      </c>
    </row>
    <row r="310" spans="1:10" ht="15.75" x14ac:dyDescent="0.25">
      <c r="A310" s="33"/>
      <c r="B310" s="12">
        <v>621</v>
      </c>
      <c r="C310" s="31"/>
      <c r="D310" s="49" t="s">
        <v>21</v>
      </c>
      <c r="E310" s="57" t="s">
        <v>39</v>
      </c>
      <c r="F310" s="67">
        <v>633</v>
      </c>
      <c r="G310" s="98"/>
      <c r="H310" s="34"/>
      <c r="I310" s="116"/>
      <c r="J310" s="99">
        <f t="shared" si="63"/>
        <v>633</v>
      </c>
    </row>
    <row r="311" spans="1:10" ht="15.75" x14ac:dyDescent="0.25">
      <c r="A311" s="33"/>
      <c r="B311" s="12">
        <v>623</v>
      </c>
      <c r="C311" s="12"/>
      <c r="D311" s="49" t="s">
        <v>21</v>
      </c>
      <c r="E311" s="57" t="s">
        <v>40</v>
      </c>
      <c r="F311" s="67"/>
      <c r="G311" s="98"/>
      <c r="H311" s="34"/>
      <c r="I311" s="116"/>
      <c r="J311" s="99">
        <f t="shared" si="63"/>
        <v>0</v>
      </c>
    </row>
    <row r="312" spans="1:10" ht="15.75" x14ac:dyDescent="0.25">
      <c r="A312" s="33"/>
      <c r="B312" s="12">
        <v>625</v>
      </c>
      <c r="C312" s="12">
        <v>625001</v>
      </c>
      <c r="D312" s="49" t="s">
        <v>21</v>
      </c>
      <c r="E312" s="57" t="s">
        <v>41</v>
      </c>
      <c r="F312" s="67">
        <v>89</v>
      </c>
      <c r="G312" s="98"/>
      <c r="H312" s="34"/>
      <c r="I312" s="116"/>
      <c r="J312" s="99">
        <f t="shared" si="63"/>
        <v>89</v>
      </c>
    </row>
    <row r="313" spans="1:10" ht="15.75" x14ac:dyDescent="0.25">
      <c r="A313" s="33"/>
      <c r="B313" s="12"/>
      <c r="C313" s="12">
        <v>625002</v>
      </c>
      <c r="D313" s="49" t="s">
        <v>21</v>
      </c>
      <c r="E313" s="57" t="s">
        <v>42</v>
      </c>
      <c r="F313" s="67">
        <v>887</v>
      </c>
      <c r="G313" s="98"/>
      <c r="H313" s="34"/>
      <c r="I313" s="116"/>
      <c r="J313" s="99">
        <f t="shared" si="63"/>
        <v>887</v>
      </c>
    </row>
    <row r="314" spans="1:10" ht="15.75" x14ac:dyDescent="0.25">
      <c r="A314" s="33"/>
      <c r="B314" s="12"/>
      <c r="C314" s="12">
        <v>625003</v>
      </c>
      <c r="D314" s="49" t="s">
        <v>21</v>
      </c>
      <c r="E314" s="57" t="s">
        <v>43</v>
      </c>
      <c r="F314" s="67">
        <v>51</v>
      </c>
      <c r="G314" s="98"/>
      <c r="H314" s="34"/>
      <c r="I314" s="116"/>
      <c r="J314" s="99">
        <f t="shared" si="63"/>
        <v>51</v>
      </c>
    </row>
    <row r="315" spans="1:10" ht="15.75" x14ac:dyDescent="0.25">
      <c r="A315" s="33"/>
      <c r="B315" s="12"/>
      <c r="C315" s="12">
        <v>625004</v>
      </c>
      <c r="D315" s="49" t="s">
        <v>21</v>
      </c>
      <c r="E315" s="57" t="s">
        <v>44</v>
      </c>
      <c r="F315" s="67">
        <v>190</v>
      </c>
      <c r="G315" s="98"/>
      <c r="H315" s="34"/>
      <c r="I315" s="116"/>
      <c r="J315" s="99">
        <f t="shared" si="63"/>
        <v>190</v>
      </c>
    </row>
    <row r="316" spans="1:10" ht="15.75" x14ac:dyDescent="0.25">
      <c r="A316" s="33"/>
      <c r="B316" s="12"/>
      <c r="C316" s="12">
        <v>625005</v>
      </c>
      <c r="D316" s="49" t="s">
        <v>21</v>
      </c>
      <c r="E316" s="57" t="s">
        <v>45</v>
      </c>
      <c r="F316" s="67">
        <v>63</v>
      </c>
      <c r="G316" s="98"/>
      <c r="H316" s="34"/>
      <c r="I316" s="116"/>
      <c r="J316" s="99">
        <f t="shared" si="63"/>
        <v>63</v>
      </c>
    </row>
    <row r="317" spans="1:10" ht="15.75" x14ac:dyDescent="0.25">
      <c r="A317" s="33"/>
      <c r="B317" s="12"/>
      <c r="C317" s="12">
        <v>625007</v>
      </c>
      <c r="D317" s="49" t="s">
        <v>21</v>
      </c>
      <c r="E317" s="57" t="s">
        <v>46</v>
      </c>
      <c r="F317" s="67">
        <v>301</v>
      </c>
      <c r="G317" s="98"/>
      <c r="H317" s="34"/>
      <c r="I317" s="116"/>
      <c r="J317" s="99">
        <f t="shared" si="63"/>
        <v>301</v>
      </c>
    </row>
    <row r="318" spans="1:10" ht="15.75" x14ac:dyDescent="0.25">
      <c r="A318" s="33"/>
      <c r="B318" s="31">
        <v>620</v>
      </c>
      <c r="C318" s="31"/>
      <c r="D318" s="32">
        <v>41</v>
      </c>
      <c r="E318" s="81" t="s">
        <v>38</v>
      </c>
      <c r="F318" s="69">
        <f t="shared" ref="F318:J318" si="73">SUM(F319:F326)</f>
        <v>554</v>
      </c>
      <c r="G318" s="132">
        <f t="shared" si="73"/>
        <v>0</v>
      </c>
      <c r="H318" s="124">
        <f t="shared" si="73"/>
        <v>0</v>
      </c>
      <c r="I318" s="138">
        <f t="shared" si="73"/>
        <v>0</v>
      </c>
      <c r="J318" s="69">
        <f t="shared" si="73"/>
        <v>554</v>
      </c>
    </row>
    <row r="319" spans="1:10" ht="15.75" x14ac:dyDescent="0.25">
      <c r="A319" s="33"/>
      <c r="B319" s="12">
        <v>621</v>
      </c>
      <c r="C319" s="31"/>
      <c r="D319" s="13">
        <v>41</v>
      </c>
      <c r="E319" s="57" t="s">
        <v>39</v>
      </c>
      <c r="F319" s="67">
        <v>158</v>
      </c>
      <c r="G319" s="98"/>
      <c r="H319" s="34"/>
      <c r="I319" s="116"/>
      <c r="J319" s="99">
        <f t="shared" si="63"/>
        <v>158</v>
      </c>
    </row>
    <row r="320" spans="1:10" ht="15.75" x14ac:dyDescent="0.25">
      <c r="A320" s="33"/>
      <c r="B320" s="12">
        <v>623</v>
      </c>
      <c r="C320" s="12"/>
      <c r="D320" s="13">
        <v>41</v>
      </c>
      <c r="E320" s="57" t="s">
        <v>40</v>
      </c>
      <c r="F320" s="67"/>
      <c r="G320" s="98"/>
      <c r="H320" s="34"/>
      <c r="I320" s="116"/>
      <c r="J320" s="99">
        <f t="shared" si="63"/>
        <v>0</v>
      </c>
    </row>
    <row r="321" spans="1:10" ht="15.75" x14ac:dyDescent="0.25">
      <c r="A321" s="33"/>
      <c r="B321" s="12">
        <v>625</v>
      </c>
      <c r="C321" s="12">
        <v>625001</v>
      </c>
      <c r="D321" s="13">
        <v>41</v>
      </c>
      <c r="E321" s="57" t="s">
        <v>41</v>
      </c>
      <c r="F321" s="67">
        <v>22</v>
      </c>
      <c r="G321" s="98"/>
      <c r="H321" s="34"/>
      <c r="I321" s="116"/>
      <c r="J321" s="99">
        <f t="shared" si="63"/>
        <v>22</v>
      </c>
    </row>
    <row r="322" spans="1:10" ht="15.75" x14ac:dyDescent="0.25">
      <c r="A322" s="33"/>
      <c r="B322" s="12"/>
      <c r="C322" s="12">
        <v>625002</v>
      </c>
      <c r="D322" s="13">
        <v>41</v>
      </c>
      <c r="E322" s="57" t="s">
        <v>42</v>
      </c>
      <c r="F322" s="67">
        <v>222</v>
      </c>
      <c r="G322" s="98"/>
      <c r="H322" s="34"/>
      <c r="I322" s="116"/>
      <c r="J322" s="99">
        <f t="shared" si="63"/>
        <v>222</v>
      </c>
    </row>
    <row r="323" spans="1:10" ht="15.75" x14ac:dyDescent="0.25">
      <c r="A323" s="33"/>
      <c r="B323" s="12"/>
      <c r="C323" s="12">
        <v>625003</v>
      </c>
      <c r="D323" s="13">
        <v>41</v>
      </c>
      <c r="E323" s="57" t="s">
        <v>43</v>
      </c>
      <c r="F323" s="67">
        <v>13</v>
      </c>
      <c r="G323" s="98"/>
      <c r="H323" s="34"/>
      <c r="I323" s="116"/>
      <c r="J323" s="99">
        <f t="shared" si="63"/>
        <v>13</v>
      </c>
    </row>
    <row r="324" spans="1:10" ht="15.75" x14ac:dyDescent="0.25">
      <c r="A324" s="33"/>
      <c r="B324" s="12"/>
      <c r="C324" s="12">
        <v>625004</v>
      </c>
      <c r="D324" s="13">
        <v>41</v>
      </c>
      <c r="E324" s="57" t="s">
        <v>44</v>
      </c>
      <c r="F324" s="67">
        <v>48</v>
      </c>
      <c r="G324" s="98"/>
      <c r="H324" s="34"/>
      <c r="I324" s="116"/>
      <c r="J324" s="99">
        <f t="shared" si="63"/>
        <v>48</v>
      </c>
    </row>
    <row r="325" spans="1:10" ht="15.75" x14ac:dyDescent="0.25">
      <c r="A325" s="33"/>
      <c r="B325" s="12"/>
      <c r="C325" s="12">
        <v>625005</v>
      </c>
      <c r="D325" s="13">
        <v>41</v>
      </c>
      <c r="E325" s="57" t="s">
        <v>45</v>
      </c>
      <c r="F325" s="67">
        <v>16</v>
      </c>
      <c r="G325" s="98"/>
      <c r="H325" s="34"/>
      <c r="I325" s="116"/>
      <c r="J325" s="99">
        <f t="shared" si="63"/>
        <v>16</v>
      </c>
    </row>
    <row r="326" spans="1:10" ht="15.75" x14ac:dyDescent="0.25">
      <c r="A326" s="33"/>
      <c r="B326" s="12"/>
      <c r="C326" s="12">
        <v>625007</v>
      </c>
      <c r="D326" s="13">
        <v>41</v>
      </c>
      <c r="E326" s="57" t="s">
        <v>46</v>
      </c>
      <c r="F326" s="67">
        <v>75</v>
      </c>
      <c r="G326" s="98"/>
      <c r="H326" s="34"/>
      <c r="I326" s="116"/>
      <c r="J326" s="99">
        <f t="shared" si="63"/>
        <v>75</v>
      </c>
    </row>
    <row r="327" spans="1:10" ht="15.75" x14ac:dyDescent="0.25">
      <c r="A327" s="33"/>
      <c r="B327" s="31">
        <v>630</v>
      </c>
      <c r="C327" s="12"/>
      <c r="D327" s="32" t="s">
        <v>137</v>
      </c>
      <c r="E327" s="81" t="s">
        <v>126</v>
      </c>
      <c r="F327" s="68">
        <f t="shared" ref="F327:J327" si="74">SUM(F328:F330)</f>
        <v>655</v>
      </c>
      <c r="G327" s="130">
        <f t="shared" si="74"/>
        <v>0</v>
      </c>
      <c r="H327" s="97">
        <f t="shared" si="74"/>
        <v>0</v>
      </c>
      <c r="I327" s="137">
        <f t="shared" si="74"/>
        <v>0</v>
      </c>
      <c r="J327" s="68">
        <f t="shared" si="74"/>
        <v>655</v>
      </c>
    </row>
    <row r="328" spans="1:10" ht="15.75" x14ac:dyDescent="0.25">
      <c r="A328" s="33"/>
      <c r="B328" s="31"/>
      <c r="C328" s="12">
        <v>637014</v>
      </c>
      <c r="D328" s="13">
        <v>41</v>
      </c>
      <c r="E328" s="57" t="s">
        <v>112</v>
      </c>
      <c r="F328" s="67">
        <v>572</v>
      </c>
      <c r="G328" s="98"/>
      <c r="H328" s="34"/>
      <c r="I328" s="116"/>
      <c r="J328" s="99">
        <f t="shared" si="63"/>
        <v>572</v>
      </c>
    </row>
    <row r="329" spans="1:10" ht="15.75" x14ac:dyDescent="0.25">
      <c r="A329" s="33"/>
      <c r="B329" s="31"/>
      <c r="C329" s="12">
        <v>637015</v>
      </c>
      <c r="D329" s="13" t="s">
        <v>21</v>
      </c>
      <c r="E329" s="57" t="s">
        <v>218</v>
      </c>
      <c r="F329" s="67">
        <v>0</v>
      </c>
      <c r="G329" s="98"/>
      <c r="H329" s="34"/>
      <c r="I329" s="116"/>
      <c r="J329" s="99">
        <f t="shared" si="63"/>
        <v>0</v>
      </c>
    </row>
    <row r="330" spans="1:10" ht="15.75" x14ac:dyDescent="0.25">
      <c r="A330" s="33"/>
      <c r="B330" s="31"/>
      <c r="C330" s="12">
        <v>637016</v>
      </c>
      <c r="D330" s="13">
        <v>41</v>
      </c>
      <c r="E330" s="57" t="s">
        <v>140</v>
      </c>
      <c r="F330" s="67">
        <v>83</v>
      </c>
      <c r="G330" s="98"/>
      <c r="H330" s="34"/>
      <c r="I330" s="116"/>
      <c r="J330" s="99">
        <f t="shared" si="63"/>
        <v>83</v>
      </c>
    </row>
    <row r="331" spans="1:10" ht="15.75" x14ac:dyDescent="0.25">
      <c r="A331" s="33"/>
      <c r="B331" s="31">
        <v>640</v>
      </c>
      <c r="C331" s="12"/>
      <c r="D331" s="32">
        <v>41</v>
      </c>
      <c r="E331" s="81" t="s">
        <v>93</v>
      </c>
      <c r="F331" s="68">
        <f t="shared" ref="F331:J331" si="75">F332</f>
        <v>0</v>
      </c>
      <c r="G331" s="130">
        <f t="shared" si="75"/>
        <v>101</v>
      </c>
      <c r="H331" s="97">
        <f t="shared" si="75"/>
        <v>0</v>
      </c>
      <c r="I331" s="137">
        <f t="shared" si="75"/>
        <v>0</v>
      </c>
      <c r="J331" s="68">
        <f t="shared" si="75"/>
        <v>101</v>
      </c>
    </row>
    <row r="332" spans="1:10" ht="15.75" x14ac:dyDescent="0.25">
      <c r="A332" s="33"/>
      <c r="B332" s="12">
        <v>642</v>
      </c>
      <c r="C332" s="12">
        <v>642015</v>
      </c>
      <c r="D332" s="13">
        <v>41</v>
      </c>
      <c r="E332" s="57" t="s">
        <v>100</v>
      </c>
      <c r="F332" s="106"/>
      <c r="G332" s="128">
        <v>101</v>
      </c>
      <c r="H332" s="121"/>
      <c r="I332" s="116"/>
      <c r="J332" s="99">
        <f t="shared" si="63"/>
        <v>101</v>
      </c>
    </row>
    <row r="333" spans="1:10" ht="31.5" x14ac:dyDescent="0.25">
      <c r="A333" s="45" t="s">
        <v>135</v>
      </c>
      <c r="B333" s="46"/>
      <c r="C333" s="46"/>
      <c r="D333" s="47" t="s">
        <v>137</v>
      </c>
      <c r="E333" s="84" t="s">
        <v>298</v>
      </c>
      <c r="F333" s="113">
        <f t="shared" ref="F333:J333" si="76">F346+F337+F334+F355+F360</f>
        <v>0</v>
      </c>
      <c r="G333" s="166">
        <f t="shared" si="76"/>
        <v>7712</v>
      </c>
      <c r="H333" s="143">
        <f t="shared" si="76"/>
        <v>3836</v>
      </c>
      <c r="I333" s="183">
        <f t="shared" si="76"/>
        <v>0</v>
      </c>
      <c r="J333" s="113">
        <f t="shared" si="76"/>
        <v>11548</v>
      </c>
    </row>
    <row r="334" spans="1:10" ht="15.75" x14ac:dyDescent="0.25">
      <c r="A334" s="33"/>
      <c r="B334" s="31">
        <v>610</v>
      </c>
      <c r="C334" s="31"/>
      <c r="D334" s="49" t="s">
        <v>137</v>
      </c>
      <c r="E334" s="81" t="s">
        <v>33</v>
      </c>
      <c r="F334" s="69">
        <f t="shared" ref="F334:J334" si="77">SUM(F335:F336)</f>
        <v>0</v>
      </c>
      <c r="G334" s="132">
        <f t="shared" si="77"/>
        <v>4084</v>
      </c>
      <c r="H334" s="124">
        <f t="shared" si="77"/>
        <v>3836</v>
      </c>
      <c r="I334" s="138">
        <f t="shared" si="77"/>
        <v>0</v>
      </c>
      <c r="J334" s="69">
        <f t="shared" si="77"/>
        <v>7920</v>
      </c>
    </row>
    <row r="335" spans="1:10" ht="15.75" x14ac:dyDescent="0.25">
      <c r="A335" s="33"/>
      <c r="B335" s="12">
        <v>611</v>
      </c>
      <c r="C335" s="12"/>
      <c r="D335" s="49" t="s">
        <v>21</v>
      </c>
      <c r="E335" s="57" t="s">
        <v>34</v>
      </c>
      <c r="F335" s="67"/>
      <c r="G335" s="128">
        <v>2500</v>
      </c>
      <c r="H335" s="121">
        <v>3836</v>
      </c>
      <c r="I335" s="116"/>
      <c r="J335" s="100">
        <f t="shared" ref="J335:J336" si="78">F335+G335+H335-I335</f>
        <v>6336</v>
      </c>
    </row>
    <row r="336" spans="1:10" ht="15.75" x14ac:dyDescent="0.25">
      <c r="A336" s="33"/>
      <c r="B336" s="12">
        <v>611</v>
      </c>
      <c r="C336" s="12"/>
      <c r="D336" s="22">
        <v>41</v>
      </c>
      <c r="E336" s="57" t="s">
        <v>34</v>
      </c>
      <c r="F336" s="67"/>
      <c r="G336" s="128">
        <v>1584</v>
      </c>
      <c r="H336" s="121"/>
      <c r="I336" s="116"/>
      <c r="J336" s="67">
        <f t="shared" si="78"/>
        <v>1584</v>
      </c>
    </row>
    <row r="337" spans="1:10" ht="15.75" x14ac:dyDescent="0.25">
      <c r="A337" s="33"/>
      <c r="B337" s="31">
        <v>620</v>
      </c>
      <c r="C337" s="31"/>
      <c r="D337" s="49" t="s">
        <v>21</v>
      </c>
      <c r="E337" s="81" t="s">
        <v>38</v>
      </c>
      <c r="F337" s="68">
        <f t="shared" ref="F337:J337" si="79">SUM(F338:F345)</f>
        <v>0</v>
      </c>
      <c r="G337" s="130">
        <f t="shared" si="79"/>
        <v>2214</v>
      </c>
      <c r="H337" s="97">
        <f t="shared" si="79"/>
        <v>0</v>
      </c>
      <c r="I337" s="137">
        <f t="shared" si="79"/>
        <v>0</v>
      </c>
      <c r="J337" s="114">
        <f t="shared" si="79"/>
        <v>2214</v>
      </c>
    </row>
    <row r="338" spans="1:10" ht="15.75" x14ac:dyDescent="0.25">
      <c r="A338" s="33"/>
      <c r="B338" s="12">
        <v>621</v>
      </c>
      <c r="C338" s="31"/>
      <c r="D338" s="49" t="s">
        <v>21</v>
      </c>
      <c r="E338" s="57" t="s">
        <v>39</v>
      </c>
      <c r="F338" s="67"/>
      <c r="G338" s="98"/>
      <c r="H338" s="121"/>
      <c r="I338" s="116"/>
      <c r="J338" s="99">
        <f t="shared" ref="J338:J345" si="80">F338+G338+H338-I338</f>
        <v>0</v>
      </c>
    </row>
    <row r="339" spans="1:10" ht="15.75" x14ac:dyDescent="0.25">
      <c r="A339" s="33"/>
      <c r="B339" s="12">
        <v>623</v>
      </c>
      <c r="C339" s="12"/>
      <c r="D339" s="49" t="s">
        <v>21</v>
      </c>
      <c r="E339" s="57" t="s">
        <v>40</v>
      </c>
      <c r="F339" s="67"/>
      <c r="G339" s="128">
        <v>633</v>
      </c>
      <c r="H339" s="121"/>
      <c r="I339" s="116"/>
      <c r="J339" s="99">
        <f t="shared" si="80"/>
        <v>633</v>
      </c>
    </row>
    <row r="340" spans="1:10" ht="15.75" x14ac:dyDescent="0.25">
      <c r="A340" s="33"/>
      <c r="B340" s="12">
        <v>625</v>
      </c>
      <c r="C340" s="12">
        <v>625001</v>
      </c>
      <c r="D340" s="49" t="s">
        <v>21</v>
      </c>
      <c r="E340" s="57" t="s">
        <v>41</v>
      </c>
      <c r="F340" s="67"/>
      <c r="G340" s="128">
        <v>89</v>
      </c>
      <c r="H340" s="121"/>
      <c r="I340" s="116"/>
      <c r="J340" s="99">
        <f t="shared" si="80"/>
        <v>89</v>
      </c>
    </row>
    <row r="341" spans="1:10" ht="15.75" x14ac:dyDescent="0.25">
      <c r="A341" s="33"/>
      <c r="B341" s="12"/>
      <c r="C341" s="12">
        <v>625002</v>
      </c>
      <c r="D341" s="49" t="s">
        <v>21</v>
      </c>
      <c r="E341" s="57" t="s">
        <v>42</v>
      </c>
      <c r="F341" s="67"/>
      <c r="G341" s="128">
        <v>887</v>
      </c>
      <c r="H341" s="121"/>
      <c r="I341" s="116"/>
      <c r="J341" s="99">
        <f t="shared" si="80"/>
        <v>887</v>
      </c>
    </row>
    <row r="342" spans="1:10" ht="15.75" x14ac:dyDescent="0.25">
      <c r="A342" s="33"/>
      <c r="B342" s="12"/>
      <c r="C342" s="12">
        <v>625003</v>
      </c>
      <c r="D342" s="49" t="s">
        <v>21</v>
      </c>
      <c r="E342" s="57" t="s">
        <v>43</v>
      </c>
      <c r="F342" s="67"/>
      <c r="G342" s="128">
        <v>51</v>
      </c>
      <c r="H342" s="121"/>
      <c r="I342" s="116"/>
      <c r="J342" s="99">
        <f t="shared" si="80"/>
        <v>51</v>
      </c>
    </row>
    <row r="343" spans="1:10" ht="15.75" x14ac:dyDescent="0.25">
      <c r="A343" s="33"/>
      <c r="B343" s="12"/>
      <c r="C343" s="12">
        <v>625004</v>
      </c>
      <c r="D343" s="49" t="s">
        <v>21</v>
      </c>
      <c r="E343" s="57" t="s">
        <v>44</v>
      </c>
      <c r="F343" s="67"/>
      <c r="G343" s="128">
        <v>190</v>
      </c>
      <c r="H343" s="121"/>
      <c r="I343" s="116"/>
      <c r="J343" s="99">
        <f t="shared" si="80"/>
        <v>190</v>
      </c>
    </row>
    <row r="344" spans="1:10" ht="15.75" x14ac:dyDescent="0.25">
      <c r="A344" s="33"/>
      <c r="B344" s="12"/>
      <c r="C344" s="12">
        <v>625005</v>
      </c>
      <c r="D344" s="49" t="s">
        <v>21</v>
      </c>
      <c r="E344" s="57" t="s">
        <v>45</v>
      </c>
      <c r="F344" s="67"/>
      <c r="G344" s="128">
        <v>63</v>
      </c>
      <c r="H344" s="121"/>
      <c r="I344" s="116"/>
      <c r="J344" s="99">
        <f t="shared" si="80"/>
        <v>63</v>
      </c>
    </row>
    <row r="345" spans="1:10" ht="15.75" x14ac:dyDescent="0.25">
      <c r="A345" s="33"/>
      <c r="B345" s="12"/>
      <c r="C345" s="12">
        <v>625007</v>
      </c>
      <c r="D345" s="49" t="s">
        <v>21</v>
      </c>
      <c r="E345" s="57" t="s">
        <v>46</v>
      </c>
      <c r="F345" s="67"/>
      <c r="G345" s="128">
        <v>301</v>
      </c>
      <c r="H345" s="121"/>
      <c r="I345" s="116"/>
      <c r="J345" s="99">
        <f t="shared" si="80"/>
        <v>301</v>
      </c>
    </row>
    <row r="346" spans="1:10" ht="15.75" x14ac:dyDescent="0.25">
      <c r="A346" s="33"/>
      <c r="B346" s="31">
        <v>620</v>
      </c>
      <c r="C346" s="31"/>
      <c r="D346" s="32">
        <v>41</v>
      </c>
      <c r="E346" s="81" t="s">
        <v>38</v>
      </c>
      <c r="F346" s="69">
        <f t="shared" ref="F346:J346" si="81">SUM(F347:F354)</f>
        <v>0</v>
      </c>
      <c r="G346" s="132">
        <f t="shared" si="81"/>
        <v>554</v>
      </c>
      <c r="H346" s="124">
        <f t="shared" si="81"/>
        <v>0</v>
      </c>
      <c r="I346" s="138">
        <f t="shared" si="81"/>
        <v>0</v>
      </c>
      <c r="J346" s="69">
        <f t="shared" si="81"/>
        <v>554</v>
      </c>
    </row>
    <row r="347" spans="1:10" ht="15.75" x14ac:dyDescent="0.25">
      <c r="A347" s="33"/>
      <c r="B347" s="12">
        <v>621</v>
      </c>
      <c r="C347" s="31"/>
      <c r="D347" s="13">
        <v>41</v>
      </c>
      <c r="E347" s="57" t="s">
        <v>39</v>
      </c>
      <c r="F347" s="67"/>
      <c r="G347" s="98"/>
      <c r="H347" s="121"/>
      <c r="I347" s="116"/>
      <c r="J347" s="99">
        <f t="shared" ref="J347:J354" si="82">F347+G347+H347-I347</f>
        <v>0</v>
      </c>
    </row>
    <row r="348" spans="1:10" ht="15.75" x14ac:dyDescent="0.25">
      <c r="A348" s="33"/>
      <c r="B348" s="12">
        <v>623</v>
      </c>
      <c r="C348" s="12"/>
      <c r="D348" s="13">
        <v>41</v>
      </c>
      <c r="E348" s="57" t="s">
        <v>40</v>
      </c>
      <c r="F348" s="67"/>
      <c r="G348" s="128">
        <v>158</v>
      </c>
      <c r="H348" s="121"/>
      <c r="I348" s="116"/>
      <c r="J348" s="99">
        <f t="shared" si="82"/>
        <v>158</v>
      </c>
    </row>
    <row r="349" spans="1:10" ht="15.75" x14ac:dyDescent="0.25">
      <c r="A349" s="33"/>
      <c r="B349" s="12">
        <v>625</v>
      </c>
      <c r="C349" s="12">
        <v>625001</v>
      </c>
      <c r="D349" s="13">
        <v>41</v>
      </c>
      <c r="E349" s="57" t="s">
        <v>41</v>
      </c>
      <c r="F349" s="67"/>
      <c r="G349" s="128">
        <v>22</v>
      </c>
      <c r="H349" s="121"/>
      <c r="I349" s="116"/>
      <c r="J349" s="99">
        <f t="shared" si="82"/>
        <v>22</v>
      </c>
    </row>
    <row r="350" spans="1:10" ht="15.75" x14ac:dyDescent="0.25">
      <c r="A350" s="33"/>
      <c r="B350" s="12"/>
      <c r="C350" s="12">
        <v>625002</v>
      </c>
      <c r="D350" s="13">
        <v>41</v>
      </c>
      <c r="E350" s="57" t="s">
        <v>42</v>
      </c>
      <c r="F350" s="67"/>
      <c r="G350" s="128">
        <v>222</v>
      </c>
      <c r="H350" s="121"/>
      <c r="I350" s="116"/>
      <c r="J350" s="99">
        <f t="shared" si="82"/>
        <v>222</v>
      </c>
    </row>
    <row r="351" spans="1:10" ht="15.75" x14ac:dyDescent="0.25">
      <c r="A351" s="33"/>
      <c r="B351" s="12"/>
      <c r="C351" s="12">
        <v>625003</v>
      </c>
      <c r="D351" s="13">
        <v>41</v>
      </c>
      <c r="E351" s="57" t="s">
        <v>43</v>
      </c>
      <c r="F351" s="67"/>
      <c r="G351" s="128">
        <v>13</v>
      </c>
      <c r="H351" s="121"/>
      <c r="I351" s="116"/>
      <c r="J351" s="99">
        <f t="shared" si="82"/>
        <v>13</v>
      </c>
    </row>
    <row r="352" spans="1:10" ht="15.75" x14ac:dyDescent="0.25">
      <c r="A352" s="33"/>
      <c r="B352" s="12"/>
      <c r="C352" s="12">
        <v>625004</v>
      </c>
      <c r="D352" s="13">
        <v>41</v>
      </c>
      <c r="E352" s="57" t="s">
        <v>44</v>
      </c>
      <c r="F352" s="67"/>
      <c r="G352" s="128">
        <v>48</v>
      </c>
      <c r="H352" s="121"/>
      <c r="I352" s="116"/>
      <c r="J352" s="99">
        <f t="shared" si="82"/>
        <v>48</v>
      </c>
    </row>
    <row r="353" spans="1:10" ht="15.75" x14ac:dyDescent="0.25">
      <c r="A353" s="33"/>
      <c r="B353" s="12"/>
      <c r="C353" s="12">
        <v>625005</v>
      </c>
      <c r="D353" s="13">
        <v>41</v>
      </c>
      <c r="E353" s="57" t="s">
        <v>45</v>
      </c>
      <c r="F353" s="67"/>
      <c r="G353" s="128">
        <v>16</v>
      </c>
      <c r="H353" s="121"/>
      <c r="I353" s="116"/>
      <c r="J353" s="99">
        <f t="shared" si="82"/>
        <v>16</v>
      </c>
    </row>
    <row r="354" spans="1:10" ht="15.75" x14ac:dyDescent="0.25">
      <c r="A354" s="33"/>
      <c r="B354" s="12"/>
      <c r="C354" s="12">
        <v>625007</v>
      </c>
      <c r="D354" s="13">
        <v>41</v>
      </c>
      <c r="E354" s="57" t="s">
        <v>46</v>
      </c>
      <c r="F354" s="67"/>
      <c r="G354" s="128">
        <v>75</v>
      </c>
      <c r="H354" s="121"/>
      <c r="I354" s="116"/>
      <c r="J354" s="99">
        <f t="shared" si="82"/>
        <v>75</v>
      </c>
    </row>
    <row r="355" spans="1:10" ht="15.75" x14ac:dyDescent="0.25">
      <c r="A355" s="33"/>
      <c r="B355" s="31">
        <v>630</v>
      </c>
      <c r="C355" s="12"/>
      <c r="D355" s="32" t="s">
        <v>137</v>
      </c>
      <c r="E355" s="81" t="s">
        <v>126</v>
      </c>
      <c r="F355" s="68">
        <f>SUM(F356:F359)</f>
        <v>0</v>
      </c>
      <c r="G355" s="130">
        <f t="shared" ref="G355:J355" si="83">SUM(G356:G359)</f>
        <v>860</v>
      </c>
      <c r="H355" s="97">
        <f t="shared" si="83"/>
        <v>0</v>
      </c>
      <c r="I355" s="137">
        <f t="shared" si="83"/>
        <v>0</v>
      </c>
      <c r="J355" s="68">
        <f t="shared" si="83"/>
        <v>860</v>
      </c>
    </row>
    <row r="356" spans="1:10" ht="15.75" x14ac:dyDescent="0.25">
      <c r="A356" s="33"/>
      <c r="B356" s="31"/>
      <c r="C356" s="12">
        <v>633010</v>
      </c>
      <c r="D356" s="13">
        <v>41</v>
      </c>
      <c r="E356" s="57" t="s">
        <v>138</v>
      </c>
      <c r="F356" s="68"/>
      <c r="G356" s="128">
        <v>155</v>
      </c>
      <c r="H356" s="121"/>
      <c r="I356" s="137"/>
      <c r="J356" s="99">
        <f t="shared" ref="J356:J359" si="84">F356+G356+H356-I356</f>
        <v>155</v>
      </c>
    </row>
    <row r="357" spans="1:10" ht="15.75" x14ac:dyDescent="0.25">
      <c r="A357" s="33"/>
      <c r="B357" s="31"/>
      <c r="C357" s="12">
        <v>637014</v>
      </c>
      <c r="D357" s="13">
        <v>41</v>
      </c>
      <c r="E357" s="57" t="s">
        <v>112</v>
      </c>
      <c r="F357" s="67"/>
      <c r="G357" s="128">
        <v>622</v>
      </c>
      <c r="H357" s="121"/>
      <c r="I357" s="116"/>
      <c r="J357" s="99">
        <f t="shared" si="84"/>
        <v>622</v>
      </c>
    </row>
    <row r="358" spans="1:10" ht="15.75" x14ac:dyDescent="0.25">
      <c r="A358" s="33"/>
      <c r="B358" s="31"/>
      <c r="C358" s="12">
        <v>637015</v>
      </c>
      <c r="D358" s="13" t="s">
        <v>21</v>
      </c>
      <c r="E358" s="57" t="s">
        <v>218</v>
      </c>
      <c r="F358" s="67"/>
      <c r="G358" s="128"/>
      <c r="H358" s="121"/>
      <c r="I358" s="116"/>
      <c r="J358" s="99">
        <f t="shared" si="84"/>
        <v>0</v>
      </c>
    </row>
    <row r="359" spans="1:10" ht="15.75" x14ac:dyDescent="0.25">
      <c r="A359" s="33"/>
      <c r="B359" s="31"/>
      <c r="C359" s="12">
        <v>637016</v>
      </c>
      <c r="D359" s="13">
        <v>41</v>
      </c>
      <c r="E359" s="57" t="s">
        <v>140</v>
      </c>
      <c r="F359" s="67"/>
      <c r="G359" s="128">
        <v>83</v>
      </c>
      <c r="H359" s="121"/>
      <c r="I359" s="116"/>
      <c r="J359" s="99">
        <f t="shared" si="84"/>
        <v>83</v>
      </c>
    </row>
    <row r="360" spans="1:10" ht="15.75" x14ac:dyDescent="0.25">
      <c r="A360" s="33"/>
      <c r="B360" s="31">
        <v>640</v>
      </c>
      <c r="C360" s="12"/>
      <c r="D360" s="32">
        <v>41</v>
      </c>
      <c r="E360" s="81" t="s">
        <v>93</v>
      </c>
      <c r="F360" s="68">
        <f t="shared" ref="F360:J360" si="85">F361</f>
        <v>0</v>
      </c>
      <c r="G360" s="130">
        <f t="shared" si="85"/>
        <v>0</v>
      </c>
      <c r="H360" s="97">
        <f t="shared" si="85"/>
        <v>0</v>
      </c>
      <c r="I360" s="137">
        <f t="shared" si="85"/>
        <v>0</v>
      </c>
      <c r="J360" s="68">
        <f t="shared" si="85"/>
        <v>0</v>
      </c>
    </row>
    <row r="361" spans="1:10" ht="15.75" x14ac:dyDescent="0.25">
      <c r="A361" s="33"/>
      <c r="B361" s="12">
        <v>642</v>
      </c>
      <c r="C361" s="12">
        <v>642015</v>
      </c>
      <c r="D361" s="13">
        <v>41</v>
      </c>
      <c r="E361" s="57" t="s">
        <v>100</v>
      </c>
      <c r="F361" s="106"/>
      <c r="G361" s="98"/>
      <c r="H361" s="121"/>
      <c r="I361" s="116"/>
      <c r="J361" s="99">
        <f t="shared" ref="J361" si="86">F361+G361+H361-I361</f>
        <v>0</v>
      </c>
    </row>
    <row r="362" spans="1:10" ht="31.5" x14ac:dyDescent="0.25">
      <c r="A362" s="45" t="s">
        <v>135</v>
      </c>
      <c r="B362" s="46"/>
      <c r="C362" s="46"/>
      <c r="D362" s="47" t="s">
        <v>137</v>
      </c>
      <c r="E362" s="84" t="s">
        <v>299</v>
      </c>
      <c r="F362" s="113">
        <f t="shared" ref="F362:J362" si="87">F375+F366+F363+F384+F389</f>
        <v>0</v>
      </c>
      <c r="G362" s="166">
        <f t="shared" si="87"/>
        <v>7069</v>
      </c>
      <c r="H362" s="143">
        <f t="shared" si="87"/>
        <v>3260</v>
      </c>
      <c r="I362" s="183">
        <f t="shared" si="87"/>
        <v>0</v>
      </c>
      <c r="J362" s="113">
        <f t="shared" si="87"/>
        <v>10329</v>
      </c>
    </row>
    <row r="363" spans="1:10" ht="15.75" x14ac:dyDescent="0.25">
      <c r="A363" s="33"/>
      <c r="B363" s="31">
        <v>610</v>
      </c>
      <c r="C363" s="31"/>
      <c r="D363" s="49" t="s">
        <v>137</v>
      </c>
      <c r="E363" s="81" t="s">
        <v>33</v>
      </c>
      <c r="F363" s="69">
        <f t="shared" ref="F363:J363" si="88">SUM(F364:F365)</f>
        <v>0</v>
      </c>
      <c r="G363" s="132">
        <f t="shared" si="88"/>
        <v>3940</v>
      </c>
      <c r="H363" s="124">
        <f t="shared" si="88"/>
        <v>3260</v>
      </c>
      <c r="I363" s="138">
        <f t="shared" si="88"/>
        <v>0</v>
      </c>
      <c r="J363" s="69">
        <f t="shared" si="88"/>
        <v>7200</v>
      </c>
    </row>
    <row r="364" spans="1:10" ht="15.75" x14ac:dyDescent="0.25">
      <c r="A364" s="33"/>
      <c r="B364" s="12">
        <v>611</v>
      </c>
      <c r="C364" s="12"/>
      <c r="D364" s="49" t="s">
        <v>21</v>
      </c>
      <c r="E364" s="57" t="s">
        <v>34</v>
      </c>
      <c r="F364" s="67"/>
      <c r="G364" s="128">
        <v>2500</v>
      </c>
      <c r="H364" s="121">
        <v>3260</v>
      </c>
      <c r="I364" s="116"/>
      <c r="J364" s="100">
        <f t="shared" ref="J364:J365" si="89">F364+G364+H364-I364</f>
        <v>5760</v>
      </c>
    </row>
    <row r="365" spans="1:10" ht="15.75" x14ac:dyDescent="0.25">
      <c r="A365" s="33"/>
      <c r="B365" s="12">
        <v>611</v>
      </c>
      <c r="C365" s="12"/>
      <c r="D365" s="22">
        <v>41</v>
      </c>
      <c r="E365" s="57" t="s">
        <v>34</v>
      </c>
      <c r="F365" s="67"/>
      <c r="G365" s="128">
        <v>1440</v>
      </c>
      <c r="H365" s="121"/>
      <c r="I365" s="116"/>
      <c r="J365" s="67">
        <f t="shared" si="89"/>
        <v>1440</v>
      </c>
    </row>
    <row r="366" spans="1:10" ht="15.75" x14ac:dyDescent="0.25">
      <c r="A366" s="33"/>
      <c r="B366" s="31">
        <v>620</v>
      </c>
      <c r="C366" s="31"/>
      <c r="D366" s="49" t="s">
        <v>21</v>
      </c>
      <c r="E366" s="81" t="s">
        <v>38</v>
      </c>
      <c r="F366" s="68">
        <f t="shared" ref="F366:J366" si="90">SUM(F367:F374)</f>
        <v>0</v>
      </c>
      <c r="G366" s="130">
        <f t="shared" si="90"/>
        <v>2013</v>
      </c>
      <c r="H366" s="97">
        <f t="shared" si="90"/>
        <v>0</v>
      </c>
      <c r="I366" s="137">
        <f t="shared" si="90"/>
        <v>0</v>
      </c>
      <c r="J366" s="114">
        <f t="shared" si="90"/>
        <v>2013</v>
      </c>
    </row>
    <row r="367" spans="1:10" ht="15.75" x14ac:dyDescent="0.25">
      <c r="A367" s="33"/>
      <c r="B367" s="12">
        <v>621</v>
      </c>
      <c r="C367" s="31"/>
      <c r="D367" s="49" t="s">
        <v>21</v>
      </c>
      <c r="E367" s="57" t="s">
        <v>39</v>
      </c>
      <c r="F367" s="67"/>
      <c r="G367" s="128">
        <v>576</v>
      </c>
      <c r="H367" s="121"/>
      <c r="I367" s="116"/>
      <c r="J367" s="99">
        <f t="shared" ref="J367:J374" si="91">F367+G367+H367-I367</f>
        <v>576</v>
      </c>
    </row>
    <row r="368" spans="1:10" ht="15.75" x14ac:dyDescent="0.25">
      <c r="A368" s="33"/>
      <c r="B368" s="12">
        <v>623</v>
      </c>
      <c r="C368" s="12"/>
      <c r="D368" s="49" t="s">
        <v>21</v>
      </c>
      <c r="E368" s="57" t="s">
        <v>40</v>
      </c>
      <c r="F368" s="67"/>
      <c r="G368" s="128"/>
      <c r="H368" s="121"/>
      <c r="I368" s="116"/>
      <c r="J368" s="99">
        <f t="shared" si="91"/>
        <v>0</v>
      </c>
    </row>
    <row r="369" spans="1:10" ht="15.75" x14ac:dyDescent="0.25">
      <c r="A369" s="33"/>
      <c r="B369" s="12">
        <v>625</v>
      </c>
      <c r="C369" s="12">
        <v>625001</v>
      </c>
      <c r="D369" s="49" t="s">
        <v>21</v>
      </c>
      <c r="E369" s="57" t="s">
        <v>41</v>
      </c>
      <c r="F369" s="67"/>
      <c r="G369" s="128">
        <v>81</v>
      </c>
      <c r="H369" s="121"/>
      <c r="I369" s="116"/>
      <c r="J369" s="99">
        <f t="shared" si="91"/>
        <v>81</v>
      </c>
    </row>
    <row r="370" spans="1:10" ht="15.75" x14ac:dyDescent="0.25">
      <c r="A370" s="33"/>
      <c r="B370" s="12"/>
      <c r="C370" s="12">
        <v>625002</v>
      </c>
      <c r="D370" s="49" t="s">
        <v>21</v>
      </c>
      <c r="E370" s="57" t="s">
        <v>42</v>
      </c>
      <c r="F370" s="67"/>
      <c r="G370" s="128">
        <v>806</v>
      </c>
      <c r="H370" s="121"/>
      <c r="I370" s="116"/>
      <c r="J370" s="99">
        <f t="shared" si="91"/>
        <v>806</v>
      </c>
    </row>
    <row r="371" spans="1:10" ht="15.75" x14ac:dyDescent="0.25">
      <c r="A371" s="33"/>
      <c r="B371" s="12"/>
      <c r="C371" s="12">
        <v>625003</v>
      </c>
      <c r="D371" s="49" t="s">
        <v>21</v>
      </c>
      <c r="E371" s="57" t="s">
        <v>43</v>
      </c>
      <c r="F371" s="67"/>
      <c r="G371" s="128">
        <v>46</v>
      </c>
      <c r="H371" s="121"/>
      <c r="I371" s="116"/>
      <c r="J371" s="99">
        <f t="shared" si="91"/>
        <v>46</v>
      </c>
    </row>
    <row r="372" spans="1:10" ht="15.75" x14ac:dyDescent="0.25">
      <c r="A372" s="33"/>
      <c r="B372" s="12"/>
      <c r="C372" s="12">
        <v>625004</v>
      </c>
      <c r="D372" s="49" t="s">
        <v>21</v>
      </c>
      <c r="E372" s="57" t="s">
        <v>44</v>
      </c>
      <c r="F372" s="67"/>
      <c r="G372" s="128">
        <v>173</v>
      </c>
      <c r="H372" s="121"/>
      <c r="I372" s="116"/>
      <c r="J372" s="99">
        <f t="shared" si="91"/>
        <v>173</v>
      </c>
    </row>
    <row r="373" spans="1:10" ht="15.75" x14ac:dyDescent="0.25">
      <c r="A373" s="33"/>
      <c r="B373" s="12"/>
      <c r="C373" s="12">
        <v>625005</v>
      </c>
      <c r="D373" s="49" t="s">
        <v>21</v>
      </c>
      <c r="E373" s="57" t="s">
        <v>45</v>
      </c>
      <c r="F373" s="67"/>
      <c r="G373" s="128">
        <v>58</v>
      </c>
      <c r="H373" s="121"/>
      <c r="I373" s="116"/>
      <c r="J373" s="99">
        <f t="shared" si="91"/>
        <v>58</v>
      </c>
    </row>
    <row r="374" spans="1:10" ht="15.75" x14ac:dyDescent="0.25">
      <c r="A374" s="33"/>
      <c r="B374" s="12"/>
      <c r="C374" s="12">
        <v>625007</v>
      </c>
      <c r="D374" s="49" t="s">
        <v>21</v>
      </c>
      <c r="E374" s="57" t="s">
        <v>46</v>
      </c>
      <c r="F374" s="67"/>
      <c r="G374" s="128">
        <v>273</v>
      </c>
      <c r="H374" s="121"/>
      <c r="I374" s="116"/>
      <c r="J374" s="99">
        <f t="shared" si="91"/>
        <v>273</v>
      </c>
    </row>
    <row r="375" spans="1:10" ht="15.75" x14ac:dyDescent="0.25">
      <c r="A375" s="33"/>
      <c r="B375" s="31">
        <v>620</v>
      </c>
      <c r="C375" s="31"/>
      <c r="D375" s="32">
        <v>41</v>
      </c>
      <c r="E375" s="81" t="s">
        <v>38</v>
      </c>
      <c r="F375" s="69">
        <f t="shared" ref="F375:J375" si="92">SUM(F376:F383)</f>
        <v>0</v>
      </c>
      <c r="G375" s="132">
        <f t="shared" si="92"/>
        <v>503</v>
      </c>
      <c r="H375" s="124">
        <f t="shared" si="92"/>
        <v>0</v>
      </c>
      <c r="I375" s="138">
        <f t="shared" si="92"/>
        <v>0</v>
      </c>
      <c r="J375" s="69">
        <f t="shared" si="92"/>
        <v>503</v>
      </c>
    </row>
    <row r="376" spans="1:10" ht="15.75" x14ac:dyDescent="0.25">
      <c r="A376" s="33"/>
      <c r="B376" s="12">
        <v>621</v>
      </c>
      <c r="C376" s="31"/>
      <c r="D376" s="13">
        <v>41</v>
      </c>
      <c r="E376" s="57" t="s">
        <v>39</v>
      </c>
      <c r="F376" s="67"/>
      <c r="G376" s="128">
        <v>144</v>
      </c>
      <c r="H376" s="121"/>
      <c r="I376" s="116"/>
      <c r="J376" s="99">
        <f t="shared" ref="J376:J383" si="93">F376+G376+H376-I376</f>
        <v>144</v>
      </c>
    </row>
    <row r="377" spans="1:10" ht="15.75" x14ac:dyDescent="0.25">
      <c r="A377" s="33"/>
      <c r="B377" s="12">
        <v>623</v>
      </c>
      <c r="C377" s="12"/>
      <c r="D377" s="13">
        <v>41</v>
      </c>
      <c r="E377" s="57" t="s">
        <v>40</v>
      </c>
      <c r="F377" s="67"/>
      <c r="G377" s="128"/>
      <c r="H377" s="121"/>
      <c r="I377" s="116"/>
      <c r="J377" s="99">
        <f t="shared" si="93"/>
        <v>0</v>
      </c>
    </row>
    <row r="378" spans="1:10" ht="15.75" x14ac:dyDescent="0.25">
      <c r="A378" s="33"/>
      <c r="B378" s="12">
        <v>625</v>
      </c>
      <c r="C378" s="12">
        <v>625001</v>
      </c>
      <c r="D378" s="13">
        <v>41</v>
      </c>
      <c r="E378" s="57" t="s">
        <v>41</v>
      </c>
      <c r="F378" s="67"/>
      <c r="G378" s="128">
        <v>20</v>
      </c>
      <c r="H378" s="121"/>
      <c r="I378" s="116"/>
      <c r="J378" s="99">
        <f t="shared" si="93"/>
        <v>20</v>
      </c>
    </row>
    <row r="379" spans="1:10" ht="15.75" x14ac:dyDescent="0.25">
      <c r="A379" s="33"/>
      <c r="B379" s="12"/>
      <c r="C379" s="12">
        <v>625002</v>
      </c>
      <c r="D379" s="13">
        <v>41</v>
      </c>
      <c r="E379" s="57" t="s">
        <v>42</v>
      </c>
      <c r="F379" s="67"/>
      <c r="G379" s="128">
        <v>202</v>
      </c>
      <c r="H379" s="121"/>
      <c r="I379" s="116"/>
      <c r="J379" s="99">
        <f t="shared" si="93"/>
        <v>202</v>
      </c>
    </row>
    <row r="380" spans="1:10" ht="15.75" x14ac:dyDescent="0.25">
      <c r="A380" s="33"/>
      <c r="B380" s="12"/>
      <c r="C380" s="12">
        <v>625003</v>
      </c>
      <c r="D380" s="13">
        <v>41</v>
      </c>
      <c r="E380" s="57" t="s">
        <v>43</v>
      </c>
      <c r="F380" s="67"/>
      <c r="G380" s="128">
        <v>12</v>
      </c>
      <c r="H380" s="121"/>
      <c r="I380" s="116"/>
      <c r="J380" s="99">
        <f t="shared" si="93"/>
        <v>12</v>
      </c>
    </row>
    <row r="381" spans="1:10" ht="15.75" x14ac:dyDescent="0.25">
      <c r="A381" s="33"/>
      <c r="B381" s="12"/>
      <c r="C381" s="12">
        <v>625004</v>
      </c>
      <c r="D381" s="13">
        <v>41</v>
      </c>
      <c r="E381" s="57" t="s">
        <v>44</v>
      </c>
      <c r="F381" s="67"/>
      <c r="G381" s="128">
        <v>43</v>
      </c>
      <c r="H381" s="121"/>
      <c r="I381" s="116"/>
      <c r="J381" s="99">
        <f t="shared" si="93"/>
        <v>43</v>
      </c>
    </row>
    <row r="382" spans="1:10" ht="15.75" x14ac:dyDescent="0.25">
      <c r="A382" s="33"/>
      <c r="B382" s="12"/>
      <c r="C382" s="12">
        <v>625005</v>
      </c>
      <c r="D382" s="13">
        <v>41</v>
      </c>
      <c r="E382" s="57" t="s">
        <v>45</v>
      </c>
      <c r="F382" s="67"/>
      <c r="G382" s="128">
        <v>14</v>
      </c>
      <c r="H382" s="121"/>
      <c r="I382" s="116"/>
      <c r="J382" s="99">
        <f t="shared" si="93"/>
        <v>14</v>
      </c>
    </row>
    <row r="383" spans="1:10" ht="15.75" x14ac:dyDescent="0.25">
      <c r="A383" s="33"/>
      <c r="B383" s="12"/>
      <c r="C383" s="12">
        <v>625007</v>
      </c>
      <c r="D383" s="13">
        <v>41</v>
      </c>
      <c r="E383" s="57" t="s">
        <v>46</v>
      </c>
      <c r="F383" s="67"/>
      <c r="G383" s="128">
        <v>68</v>
      </c>
      <c r="H383" s="121"/>
      <c r="I383" s="116"/>
      <c r="J383" s="99">
        <f t="shared" si="93"/>
        <v>68</v>
      </c>
    </row>
    <row r="384" spans="1:10" ht="15.75" x14ac:dyDescent="0.25">
      <c r="A384" s="33"/>
      <c r="B384" s="31">
        <v>630</v>
      </c>
      <c r="C384" s="12"/>
      <c r="D384" s="32" t="s">
        <v>137</v>
      </c>
      <c r="E384" s="81" t="s">
        <v>126</v>
      </c>
      <c r="F384" s="68">
        <f>SUM(F385:F388)</f>
        <v>0</v>
      </c>
      <c r="G384" s="130">
        <f t="shared" ref="G384:J384" si="94">SUM(G385:G388)</f>
        <v>496</v>
      </c>
      <c r="H384" s="97">
        <f t="shared" si="94"/>
        <v>0</v>
      </c>
      <c r="I384" s="137">
        <f t="shared" si="94"/>
        <v>0</v>
      </c>
      <c r="J384" s="68">
        <f t="shared" si="94"/>
        <v>496</v>
      </c>
    </row>
    <row r="385" spans="1:10" ht="15.75" x14ac:dyDescent="0.25">
      <c r="A385" s="33"/>
      <c r="B385" s="31"/>
      <c r="C385" s="12">
        <v>633016</v>
      </c>
      <c r="D385" s="13">
        <v>41</v>
      </c>
      <c r="E385" s="57" t="s">
        <v>138</v>
      </c>
      <c r="F385" s="68"/>
      <c r="G385" s="128">
        <v>125</v>
      </c>
      <c r="H385" s="121"/>
      <c r="I385" s="139"/>
      <c r="J385" s="99">
        <f t="shared" ref="J385:J388" si="95">F385+G385+H385-I385</f>
        <v>125</v>
      </c>
    </row>
    <row r="386" spans="1:10" ht="15.75" x14ac:dyDescent="0.25">
      <c r="A386" s="33"/>
      <c r="B386" s="31"/>
      <c r="C386" s="12">
        <v>637014</v>
      </c>
      <c r="D386" s="13">
        <v>41</v>
      </c>
      <c r="E386" s="57" t="s">
        <v>112</v>
      </c>
      <c r="F386" s="67"/>
      <c r="G386" s="128">
        <v>295</v>
      </c>
      <c r="H386" s="121"/>
      <c r="I386" s="126"/>
      <c r="J386" s="99">
        <f t="shared" si="95"/>
        <v>295</v>
      </c>
    </row>
    <row r="387" spans="1:10" ht="15.75" x14ac:dyDescent="0.25">
      <c r="A387" s="33"/>
      <c r="B387" s="31"/>
      <c r="C387" s="12">
        <v>637015</v>
      </c>
      <c r="D387" s="13" t="s">
        <v>21</v>
      </c>
      <c r="E387" s="57" t="s">
        <v>218</v>
      </c>
      <c r="F387" s="67"/>
      <c r="G387" s="128"/>
      <c r="H387" s="121"/>
      <c r="I387" s="116"/>
      <c r="J387" s="99">
        <f t="shared" si="95"/>
        <v>0</v>
      </c>
    </row>
    <row r="388" spans="1:10" ht="15.75" x14ac:dyDescent="0.25">
      <c r="A388" s="33"/>
      <c r="B388" s="31"/>
      <c r="C388" s="12">
        <v>637016</v>
      </c>
      <c r="D388" s="13">
        <v>41</v>
      </c>
      <c r="E388" s="57" t="s">
        <v>140</v>
      </c>
      <c r="F388" s="67"/>
      <c r="G388" s="128">
        <v>76</v>
      </c>
      <c r="H388" s="121"/>
      <c r="I388" s="116"/>
      <c r="J388" s="99">
        <f t="shared" si="95"/>
        <v>76</v>
      </c>
    </row>
    <row r="389" spans="1:10" ht="15.75" x14ac:dyDescent="0.25">
      <c r="A389" s="33"/>
      <c r="B389" s="31">
        <v>640</v>
      </c>
      <c r="C389" s="12"/>
      <c r="D389" s="32">
        <v>41</v>
      </c>
      <c r="E389" s="81" t="s">
        <v>93</v>
      </c>
      <c r="F389" s="68">
        <f t="shared" ref="F389:J389" si="96">F390</f>
        <v>0</v>
      </c>
      <c r="G389" s="130">
        <f t="shared" si="96"/>
        <v>117</v>
      </c>
      <c r="H389" s="97">
        <f t="shared" si="96"/>
        <v>0</v>
      </c>
      <c r="I389" s="137">
        <f t="shared" si="96"/>
        <v>0</v>
      </c>
      <c r="J389" s="68">
        <f t="shared" si="96"/>
        <v>117</v>
      </c>
    </row>
    <row r="390" spans="1:10" ht="15.75" x14ac:dyDescent="0.25">
      <c r="A390" s="33"/>
      <c r="B390" s="12">
        <v>642</v>
      </c>
      <c r="C390" s="12">
        <v>642015</v>
      </c>
      <c r="D390" s="13">
        <v>41</v>
      </c>
      <c r="E390" s="57" t="s">
        <v>100</v>
      </c>
      <c r="F390" s="106"/>
      <c r="G390" s="128">
        <v>117</v>
      </c>
      <c r="H390" s="121"/>
      <c r="I390" s="116"/>
      <c r="J390" s="99">
        <f t="shared" ref="J390" si="97">F390+G390+H390-I390</f>
        <v>117</v>
      </c>
    </row>
    <row r="391" spans="1:10" ht="31.5" x14ac:dyDescent="0.25">
      <c r="A391" s="45" t="s">
        <v>135</v>
      </c>
      <c r="B391" s="46"/>
      <c r="C391" s="46"/>
      <c r="D391" s="48" t="s">
        <v>292</v>
      </c>
      <c r="E391" s="86" t="s">
        <v>142</v>
      </c>
      <c r="F391" s="113">
        <f>F400+F392</f>
        <v>40850</v>
      </c>
      <c r="G391" s="166">
        <f t="shared" ref="G391:J391" si="98">G400+G392</f>
        <v>6000</v>
      </c>
      <c r="H391" s="143">
        <f t="shared" si="98"/>
        <v>0</v>
      </c>
      <c r="I391" s="183">
        <f t="shared" si="98"/>
        <v>0</v>
      </c>
      <c r="J391" s="113">
        <f t="shared" si="98"/>
        <v>46850</v>
      </c>
    </row>
    <row r="392" spans="1:10" ht="15.75" x14ac:dyDescent="0.25">
      <c r="A392" s="50"/>
      <c r="B392" s="23">
        <v>620</v>
      </c>
      <c r="C392" s="21"/>
      <c r="D392" s="32">
        <v>41</v>
      </c>
      <c r="E392" s="81" t="s">
        <v>38</v>
      </c>
      <c r="F392" s="69">
        <f t="shared" ref="F392:J392" si="99">SUM(F393:F399)</f>
        <v>105</v>
      </c>
      <c r="G392" s="132">
        <f t="shared" si="99"/>
        <v>0</v>
      </c>
      <c r="H392" s="124">
        <f t="shared" si="99"/>
        <v>0</v>
      </c>
      <c r="I392" s="138">
        <f t="shared" si="99"/>
        <v>0</v>
      </c>
      <c r="J392" s="69">
        <f t="shared" si="99"/>
        <v>105</v>
      </c>
    </row>
    <row r="393" spans="1:10" ht="15.75" x14ac:dyDescent="0.25">
      <c r="A393" s="50"/>
      <c r="B393" s="21">
        <v>621</v>
      </c>
      <c r="C393" s="21"/>
      <c r="D393" s="13">
        <v>41</v>
      </c>
      <c r="E393" s="57" t="s">
        <v>39</v>
      </c>
      <c r="F393" s="99">
        <v>30</v>
      </c>
      <c r="G393" s="98"/>
      <c r="H393" s="34"/>
      <c r="I393" s="116"/>
      <c r="J393" s="99">
        <f t="shared" si="63"/>
        <v>30</v>
      </c>
    </row>
    <row r="394" spans="1:10" ht="15.75" x14ac:dyDescent="0.25">
      <c r="A394" s="50"/>
      <c r="B394" s="21">
        <v>625</v>
      </c>
      <c r="C394" s="12">
        <v>625001</v>
      </c>
      <c r="D394" s="13">
        <v>41</v>
      </c>
      <c r="E394" s="57" t="s">
        <v>41</v>
      </c>
      <c r="F394" s="99">
        <v>4</v>
      </c>
      <c r="G394" s="98"/>
      <c r="H394" s="34"/>
      <c r="I394" s="116"/>
      <c r="J394" s="99">
        <f t="shared" si="63"/>
        <v>4</v>
      </c>
    </row>
    <row r="395" spans="1:10" ht="15.75" x14ac:dyDescent="0.25">
      <c r="A395" s="50"/>
      <c r="B395" s="21"/>
      <c r="C395" s="12">
        <v>625002</v>
      </c>
      <c r="D395" s="13">
        <v>41</v>
      </c>
      <c r="E395" s="57" t="s">
        <v>42</v>
      </c>
      <c r="F395" s="99">
        <v>42</v>
      </c>
      <c r="G395" s="98"/>
      <c r="H395" s="34"/>
      <c r="I395" s="116"/>
      <c r="J395" s="99">
        <f t="shared" si="63"/>
        <v>42</v>
      </c>
    </row>
    <row r="396" spans="1:10" ht="15.75" x14ac:dyDescent="0.25">
      <c r="A396" s="50"/>
      <c r="B396" s="21"/>
      <c r="C396" s="12">
        <v>625003</v>
      </c>
      <c r="D396" s="13">
        <v>41</v>
      </c>
      <c r="E396" s="57" t="s">
        <v>43</v>
      </c>
      <c r="F396" s="99">
        <v>3</v>
      </c>
      <c r="G396" s="98"/>
      <c r="H396" s="34"/>
      <c r="I396" s="116"/>
      <c r="J396" s="99">
        <f t="shared" si="63"/>
        <v>3</v>
      </c>
    </row>
    <row r="397" spans="1:10" ht="15.75" x14ac:dyDescent="0.25">
      <c r="A397" s="50"/>
      <c r="B397" s="21"/>
      <c r="C397" s="12">
        <v>625004</v>
      </c>
      <c r="D397" s="13">
        <v>41</v>
      </c>
      <c r="E397" s="57" t="s">
        <v>44</v>
      </c>
      <c r="F397" s="99">
        <v>9</v>
      </c>
      <c r="G397" s="98"/>
      <c r="H397" s="34"/>
      <c r="I397" s="116"/>
      <c r="J397" s="99">
        <f t="shared" si="63"/>
        <v>9</v>
      </c>
    </row>
    <row r="398" spans="1:10" ht="15.75" x14ac:dyDescent="0.25">
      <c r="A398" s="50"/>
      <c r="B398" s="21"/>
      <c r="C398" s="12">
        <v>625005</v>
      </c>
      <c r="D398" s="13">
        <v>41</v>
      </c>
      <c r="E398" s="57" t="s">
        <v>45</v>
      </c>
      <c r="F398" s="99">
        <v>3</v>
      </c>
      <c r="G398" s="98"/>
      <c r="H398" s="34"/>
      <c r="I398" s="116"/>
      <c r="J398" s="99">
        <f t="shared" si="63"/>
        <v>3</v>
      </c>
    </row>
    <row r="399" spans="1:10" ht="15.75" x14ac:dyDescent="0.25">
      <c r="A399" s="50"/>
      <c r="B399" s="21"/>
      <c r="C399" s="12">
        <v>625007</v>
      </c>
      <c r="D399" s="13">
        <v>41</v>
      </c>
      <c r="E399" s="57" t="s">
        <v>46</v>
      </c>
      <c r="F399" s="99">
        <v>14</v>
      </c>
      <c r="G399" s="98"/>
      <c r="H399" s="34"/>
      <c r="I399" s="116"/>
      <c r="J399" s="99">
        <f t="shared" ref="J399:J463" si="100">F399+G399+H399-I399</f>
        <v>14</v>
      </c>
    </row>
    <row r="400" spans="1:10" ht="31.5" x14ac:dyDescent="0.25">
      <c r="A400" s="50"/>
      <c r="B400" s="31">
        <v>630</v>
      </c>
      <c r="C400" s="21"/>
      <c r="D400" s="32" t="s">
        <v>291</v>
      </c>
      <c r="E400" s="85" t="s">
        <v>126</v>
      </c>
      <c r="F400" s="69">
        <f t="shared" ref="F400:J400" si="101">F401+F404+F408+F412+F415</f>
        <v>40745</v>
      </c>
      <c r="G400" s="132">
        <f t="shared" si="101"/>
        <v>6000</v>
      </c>
      <c r="H400" s="124">
        <f t="shared" si="101"/>
        <v>0</v>
      </c>
      <c r="I400" s="138">
        <f t="shared" si="101"/>
        <v>0</v>
      </c>
      <c r="J400" s="69">
        <f t="shared" si="101"/>
        <v>46745</v>
      </c>
    </row>
    <row r="401" spans="1:10" ht="15.75" x14ac:dyDescent="0.25">
      <c r="A401" s="33"/>
      <c r="B401" s="31">
        <v>632</v>
      </c>
      <c r="C401" s="31"/>
      <c r="D401" s="31">
        <v>41</v>
      </c>
      <c r="E401" s="81" t="s">
        <v>51</v>
      </c>
      <c r="F401" s="69">
        <f t="shared" ref="F401:J401" si="102">SUM(F402:F403)</f>
        <v>4482</v>
      </c>
      <c r="G401" s="132">
        <f t="shared" si="102"/>
        <v>0</v>
      </c>
      <c r="H401" s="124">
        <f t="shared" si="102"/>
        <v>0</v>
      </c>
      <c r="I401" s="138">
        <f t="shared" si="102"/>
        <v>0</v>
      </c>
      <c r="J401" s="69">
        <f t="shared" si="102"/>
        <v>4482</v>
      </c>
    </row>
    <row r="402" spans="1:10" ht="15.75" x14ac:dyDescent="0.25">
      <c r="A402" s="33"/>
      <c r="B402" s="12"/>
      <c r="C402" s="12">
        <v>632001</v>
      </c>
      <c r="D402" s="12">
        <v>41</v>
      </c>
      <c r="E402" s="57" t="s">
        <v>143</v>
      </c>
      <c r="F402" s="99">
        <v>1482</v>
      </c>
      <c r="G402" s="98"/>
      <c r="H402" s="34"/>
      <c r="I402" s="116"/>
      <c r="J402" s="99">
        <f t="shared" si="100"/>
        <v>1482</v>
      </c>
    </row>
    <row r="403" spans="1:10" ht="15.75" x14ac:dyDescent="0.25">
      <c r="A403" s="33"/>
      <c r="B403" s="12"/>
      <c r="C403" s="12">
        <v>632002</v>
      </c>
      <c r="D403" s="12">
        <v>41</v>
      </c>
      <c r="E403" s="57" t="s">
        <v>144</v>
      </c>
      <c r="F403" s="99">
        <v>3000</v>
      </c>
      <c r="G403" s="98"/>
      <c r="H403" s="34"/>
      <c r="I403" s="116"/>
      <c r="J403" s="99">
        <f t="shared" si="100"/>
        <v>3000</v>
      </c>
    </row>
    <row r="404" spans="1:10" ht="15.75" x14ac:dyDescent="0.25">
      <c r="A404" s="33"/>
      <c r="B404" s="31">
        <v>633</v>
      </c>
      <c r="C404" s="31"/>
      <c r="D404" s="31" t="s">
        <v>289</v>
      </c>
      <c r="E404" s="81" t="s">
        <v>57</v>
      </c>
      <c r="F404" s="69">
        <f t="shared" ref="F404:J404" si="103">SUM(F405:F407)</f>
        <v>10500</v>
      </c>
      <c r="G404" s="132">
        <f t="shared" si="103"/>
        <v>6000</v>
      </c>
      <c r="H404" s="124">
        <f t="shared" si="103"/>
        <v>0</v>
      </c>
      <c r="I404" s="138">
        <f t="shared" si="103"/>
        <v>0</v>
      </c>
      <c r="J404" s="69">
        <f t="shared" si="103"/>
        <v>16500</v>
      </c>
    </row>
    <row r="405" spans="1:10" ht="15.75" x14ac:dyDescent="0.25">
      <c r="A405" s="33"/>
      <c r="B405" s="31"/>
      <c r="C405" s="12">
        <v>633004</v>
      </c>
      <c r="D405" s="12">
        <v>41</v>
      </c>
      <c r="E405" s="57" t="s">
        <v>145</v>
      </c>
      <c r="F405" s="99">
        <v>500</v>
      </c>
      <c r="G405" s="98"/>
      <c r="H405" s="34"/>
      <c r="I405" s="116"/>
      <c r="J405" s="99">
        <f t="shared" si="100"/>
        <v>500</v>
      </c>
    </row>
    <row r="406" spans="1:10" ht="47.25" x14ac:dyDescent="0.25">
      <c r="A406" s="33"/>
      <c r="B406" s="12"/>
      <c r="C406" s="12">
        <v>633006</v>
      </c>
      <c r="D406" s="12">
        <v>41</v>
      </c>
      <c r="E406" s="73" t="s">
        <v>260</v>
      </c>
      <c r="F406" s="99">
        <v>10000</v>
      </c>
      <c r="G406" s="98"/>
      <c r="H406" s="34"/>
      <c r="I406" s="116"/>
      <c r="J406" s="99">
        <f t="shared" si="100"/>
        <v>10000</v>
      </c>
    </row>
    <row r="407" spans="1:10" ht="15.75" x14ac:dyDescent="0.25">
      <c r="A407" s="33"/>
      <c r="B407" s="12"/>
      <c r="C407" s="12">
        <v>633006</v>
      </c>
      <c r="D407" s="12" t="s">
        <v>210</v>
      </c>
      <c r="E407" s="73" t="s">
        <v>227</v>
      </c>
      <c r="F407" s="99"/>
      <c r="G407" s="128">
        <v>6000</v>
      </c>
      <c r="H407" s="96"/>
      <c r="I407" s="116"/>
      <c r="J407" s="99">
        <f t="shared" si="100"/>
        <v>6000</v>
      </c>
    </row>
    <row r="408" spans="1:10" ht="15.75" x14ac:dyDescent="0.25">
      <c r="A408" s="33"/>
      <c r="B408" s="31">
        <v>635</v>
      </c>
      <c r="C408" s="31"/>
      <c r="D408" s="32">
        <v>41</v>
      </c>
      <c r="E408" s="81" t="s">
        <v>72</v>
      </c>
      <c r="F408" s="69">
        <f t="shared" ref="F408:J408" si="104">SUM(F409:F411)</f>
        <v>10663</v>
      </c>
      <c r="G408" s="132">
        <f t="shared" si="104"/>
        <v>0</v>
      </c>
      <c r="H408" s="124">
        <f t="shared" si="104"/>
        <v>0</v>
      </c>
      <c r="I408" s="138">
        <f t="shared" si="104"/>
        <v>0</v>
      </c>
      <c r="J408" s="69">
        <f t="shared" si="104"/>
        <v>10663</v>
      </c>
    </row>
    <row r="409" spans="1:10" ht="15.75" x14ac:dyDescent="0.25">
      <c r="A409" s="33"/>
      <c r="B409" s="12"/>
      <c r="C409" s="12">
        <v>635004</v>
      </c>
      <c r="D409" s="12">
        <v>41</v>
      </c>
      <c r="E409" s="57" t="s">
        <v>75</v>
      </c>
      <c r="F409" s="99">
        <v>200</v>
      </c>
      <c r="G409" s="98"/>
      <c r="H409" s="34"/>
      <c r="I409" s="116"/>
      <c r="J409" s="99">
        <f t="shared" si="100"/>
        <v>200</v>
      </c>
    </row>
    <row r="410" spans="1:10" ht="15.75" x14ac:dyDescent="0.25">
      <c r="A410" s="33"/>
      <c r="B410" s="12"/>
      <c r="C410" s="12">
        <v>635005</v>
      </c>
      <c r="D410" s="12">
        <v>41</v>
      </c>
      <c r="E410" s="57" t="s">
        <v>146</v>
      </c>
      <c r="F410" s="99">
        <v>200</v>
      </c>
      <c r="G410" s="98"/>
      <c r="H410" s="34"/>
      <c r="I410" s="116"/>
      <c r="J410" s="99">
        <f t="shared" si="100"/>
        <v>200</v>
      </c>
    </row>
    <row r="411" spans="1:10" ht="47.25" x14ac:dyDescent="0.25">
      <c r="A411" s="33"/>
      <c r="B411" s="12"/>
      <c r="C411" s="12">
        <v>635006</v>
      </c>
      <c r="D411" s="12">
        <v>41</v>
      </c>
      <c r="E411" s="73" t="s">
        <v>147</v>
      </c>
      <c r="F411" s="99">
        <v>10263</v>
      </c>
      <c r="G411" s="98"/>
      <c r="H411" s="34"/>
      <c r="I411" s="116"/>
      <c r="J411" s="99">
        <f t="shared" si="100"/>
        <v>10263</v>
      </c>
    </row>
    <row r="412" spans="1:10" ht="15.75" x14ac:dyDescent="0.25">
      <c r="A412" s="33"/>
      <c r="B412" s="31">
        <v>636</v>
      </c>
      <c r="C412" s="31"/>
      <c r="D412" s="31">
        <v>41</v>
      </c>
      <c r="E412" s="81" t="s">
        <v>79</v>
      </c>
      <c r="F412" s="69">
        <f t="shared" ref="F412:J412" si="105">SUM(F413:F414)</f>
        <v>2000</v>
      </c>
      <c r="G412" s="132">
        <f t="shared" si="105"/>
        <v>0</v>
      </c>
      <c r="H412" s="124">
        <f t="shared" si="105"/>
        <v>0</v>
      </c>
      <c r="I412" s="138">
        <f t="shared" si="105"/>
        <v>0</v>
      </c>
      <c r="J412" s="69">
        <f t="shared" si="105"/>
        <v>2000</v>
      </c>
    </row>
    <row r="413" spans="1:10" ht="15.75" x14ac:dyDescent="0.25">
      <c r="A413" s="33"/>
      <c r="B413" s="12"/>
      <c r="C413" s="12">
        <v>636001</v>
      </c>
      <c r="D413" s="12">
        <v>41</v>
      </c>
      <c r="E413" s="57" t="s">
        <v>241</v>
      </c>
      <c r="F413" s="99">
        <v>490</v>
      </c>
      <c r="G413" s="98"/>
      <c r="H413" s="34"/>
      <c r="I413" s="116"/>
      <c r="J413" s="99">
        <f t="shared" si="100"/>
        <v>490</v>
      </c>
    </row>
    <row r="414" spans="1:10" ht="15.75" x14ac:dyDescent="0.25">
      <c r="A414" s="33"/>
      <c r="B414" s="12"/>
      <c r="C414" s="12">
        <v>636008</v>
      </c>
      <c r="D414" s="12">
        <v>41</v>
      </c>
      <c r="E414" s="57" t="s">
        <v>80</v>
      </c>
      <c r="F414" s="99">
        <v>1510</v>
      </c>
      <c r="G414" s="98"/>
      <c r="H414" s="34"/>
      <c r="I414" s="116"/>
      <c r="J414" s="99">
        <f t="shared" si="100"/>
        <v>1510</v>
      </c>
    </row>
    <row r="415" spans="1:10" ht="15.75" x14ac:dyDescent="0.25">
      <c r="A415" s="33"/>
      <c r="B415" s="31">
        <v>637</v>
      </c>
      <c r="C415" s="31"/>
      <c r="D415" s="31" t="s">
        <v>141</v>
      </c>
      <c r="E415" s="81" t="s">
        <v>81</v>
      </c>
      <c r="F415" s="69">
        <f t="shared" ref="F415:J415" si="106">SUM(F416:F421)</f>
        <v>13100</v>
      </c>
      <c r="G415" s="132">
        <f t="shared" si="106"/>
        <v>0</v>
      </c>
      <c r="H415" s="124">
        <f t="shared" si="106"/>
        <v>0</v>
      </c>
      <c r="I415" s="138">
        <f t="shared" si="106"/>
        <v>0</v>
      </c>
      <c r="J415" s="69">
        <f t="shared" si="106"/>
        <v>13100</v>
      </c>
    </row>
    <row r="416" spans="1:10" ht="15.75" x14ac:dyDescent="0.25">
      <c r="A416" s="33"/>
      <c r="B416" s="31"/>
      <c r="C416" s="12">
        <v>637002</v>
      </c>
      <c r="D416" s="12" t="s">
        <v>25</v>
      </c>
      <c r="E416" s="57" t="s">
        <v>148</v>
      </c>
      <c r="F416" s="99"/>
      <c r="G416" s="98"/>
      <c r="H416" s="34"/>
      <c r="I416" s="116"/>
      <c r="J416" s="99">
        <f t="shared" si="100"/>
        <v>0</v>
      </c>
    </row>
    <row r="417" spans="1:10" ht="15.75" x14ac:dyDescent="0.25">
      <c r="A417" s="33"/>
      <c r="B417" s="31"/>
      <c r="C417" s="12">
        <v>637002</v>
      </c>
      <c r="D417" s="12" t="s">
        <v>25</v>
      </c>
      <c r="E417" s="57" t="s">
        <v>149</v>
      </c>
      <c r="F417" s="99"/>
      <c r="G417" s="98"/>
      <c r="H417" s="34"/>
      <c r="I417" s="116"/>
      <c r="J417" s="99">
        <f t="shared" si="100"/>
        <v>0</v>
      </c>
    </row>
    <row r="418" spans="1:10" ht="47.25" x14ac:dyDescent="0.25">
      <c r="A418" s="33"/>
      <c r="B418" s="12"/>
      <c r="C418" s="12">
        <v>637004</v>
      </c>
      <c r="D418" s="12">
        <v>41</v>
      </c>
      <c r="E418" s="73" t="s">
        <v>150</v>
      </c>
      <c r="F418" s="99">
        <v>11800</v>
      </c>
      <c r="G418" s="98"/>
      <c r="H418" s="34"/>
      <c r="I418" s="116"/>
      <c r="J418" s="99">
        <f t="shared" si="100"/>
        <v>11800</v>
      </c>
    </row>
    <row r="419" spans="1:10" ht="15.75" x14ac:dyDescent="0.25">
      <c r="A419" s="33"/>
      <c r="B419" s="12"/>
      <c r="C419" s="12">
        <v>637005</v>
      </c>
      <c r="D419" s="12">
        <v>41</v>
      </c>
      <c r="E419" s="57" t="s">
        <v>151</v>
      </c>
      <c r="F419" s="99">
        <v>1000</v>
      </c>
      <c r="G419" s="98"/>
      <c r="H419" s="34"/>
      <c r="I419" s="116"/>
      <c r="J419" s="99">
        <f t="shared" si="100"/>
        <v>1000</v>
      </c>
    </row>
    <row r="420" spans="1:10" ht="15.75" x14ac:dyDescent="0.25">
      <c r="A420" s="33"/>
      <c r="B420" s="12"/>
      <c r="C420" s="12">
        <v>637011</v>
      </c>
      <c r="D420" s="12">
        <v>41</v>
      </c>
      <c r="E420" s="73" t="s">
        <v>259</v>
      </c>
      <c r="F420" s="106"/>
      <c r="G420" s="98"/>
      <c r="H420" s="34"/>
      <c r="I420" s="116"/>
      <c r="J420" s="99">
        <f t="shared" si="100"/>
        <v>0</v>
      </c>
    </row>
    <row r="421" spans="1:10" ht="15.75" x14ac:dyDescent="0.25">
      <c r="A421" s="33"/>
      <c r="B421" s="12"/>
      <c r="C421" s="12">
        <v>637027</v>
      </c>
      <c r="D421" s="12">
        <v>41</v>
      </c>
      <c r="E421" s="57" t="s">
        <v>152</v>
      </c>
      <c r="F421" s="99">
        <v>300</v>
      </c>
      <c r="G421" s="98"/>
      <c r="H421" s="34"/>
      <c r="I421" s="116"/>
      <c r="J421" s="99">
        <f t="shared" si="100"/>
        <v>300</v>
      </c>
    </row>
    <row r="422" spans="1:10" ht="15.75" x14ac:dyDescent="0.25">
      <c r="A422" s="45" t="s">
        <v>135</v>
      </c>
      <c r="B422" s="46"/>
      <c r="C422" s="46"/>
      <c r="D422" s="48" t="s">
        <v>141</v>
      </c>
      <c r="E422" s="86" t="s">
        <v>153</v>
      </c>
      <c r="F422" s="113">
        <f t="shared" ref="F422:J422" si="107">F423</f>
        <v>189000</v>
      </c>
      <c r="G422" s="166">
        <f t="shared" si="107"/>
        <v>5000</v>
      </c>
      <c r="H422" s="143">
        <f t="shared" si="107"/>
        <v>0</v>
      </c>
      <c r="I422" s="183">
        <f t="shared" si="107"/>
        <v>0</v>
      </c>
      <c r="J422" s="113">
        <f t="shared" si="107"/>
        <v>194000</v>
      </c>
    </row>
    <row r="423" spans="1:10" ht="15.75" x14ac:dyDescent="0.25">
      <c r="A423" s="33"/>
      <c r="B423" s="31">
        <v>630</v>
      </c>
      <c r="C423" s="12"/>
      <c r="D423" s="32" t="s">
        <v>141</v>
      </c>
      <c r="E423" s="81" t="s">
        <v>126</v>
      </c>
      <c r="F423" s="69">
        <f t="shared" ref="F423:J423" si="108">F432+F424</f>
        <v>189000</v>
      </c>
      <c r="G423" s="132">
        <f t="shared" si="108"/>
        <v>5000</v>
      </c>
      <c r="H423" s="124">
        <f t="shared" si="108"/>
        <v>0</v>
      </c>
      <c r="I423" s="138">
        <f t="shared" si="108"/>
        <v>0</v>
      </c>
      <c r="J423" s="69">
        <f t="shared" si="108"/>
        <v>194000</v>
      </c>
    </row>
    <row r="424" spans="1:10" ht="15.75" x14ac:dyDescent="0.25">
      <c r="A424" s="33"/>
      <c r="B424" s="31">
        <v>635</v>
      </c>
      <c r="C424" s="12"/>
      <c r="D424" s="32" t="s">
        <v>141</v>
      </c>
      <c r="E424" s="81" t="s">
        <v>154</v>
      </c>
      <c r="F424" s="69">
        <f t="shared" ref="F424:J424" si="109">SUM(F425:F431)</f>
        <v>153000</v>
      </c>
      <c r="G424" s="132">
        <f t="shared" si="109"/>
        <v>5000</v>
      </c>
      <c r="H424" s="124">
        <f t="shared" si="109"/>
        <v>0</v>
      </c>
      <c r="I424" s="138">
        <f t="shared" si="109"/>
        <v>0</v>
      </c>
      <c r="J424" s="69">
        <f t="shared" si="109"/>
        <v>158000</v>
      </c>
    </row>
    <row r="425" spans="1:10" ht="15.75" x14ac:dyDescent="0.25">
      <c r="A425" s="33"/>
      <c r="B425" s="12"/>
      <c r="C425" s="12">
        <v>635006</v>
      </c>
      <c r="D425" s="12">
        <v>41</v>
      </c>
      <c r="E425" s="57" t="s">
        <v>155</v>
      </c>
      <c r="F425" s="99">
        <v>5000</v>
      </c>
      <c r="G425" s="98"/>
      <c r="H425" s="34"/>
      <c r="I425" s="116"/>
      <c r="J425" s="99">
        <f t="shared" si="100"/>
        <v>5000</v>
      </c>
    </row>
    <row r="426" spans="1:10" ht="15.75" x14ac:dyDescent="0.25">
      <c r="A426" s="33"/>
      <c r="B426" s="12"/>
      <c r="C426" s="12">
        <v>635006</v>
      </c>
      <c r="D426" s="12">
        <v>41</v>
      </c>
      <c r="E426" s="57" t="s">
        <v>156</v>
      </c>
      <c r="F426" s="99">
        <v>3000</v>
      </c>
      <c r="G426" s="98"/>
      <c r="H426" s="96"/>
      <c r="I426" s="127"/>
      <c r="J426" s="99">
        <f t="shared" si="100"/>
        <v>3000</v>
      </c>
    </row>
    <row r="427" spans="1:10" ht="15.75" x14ac:dyDescent="0.25">
      <c r="A427" s="33"/>
      <c r="B427" s="12"/>
      <c r="C427" s="12">
        <v>635006</v>
      </c>
      <c r="D427" s="12">
        <v>41</v>
      </c>
      <c r="E427" s="57" t="s">
        <v>157</v>
      </c>
      <c r="F427" s="99">
        <v>122000</v>
      </c>
      <c r="G427" s="128">
        <v>-25000</v>
      </c>
      <c r="H427" s="96"/>
      <c r="I427" s="127"/>
      <c r="J427" s="99">
        <f t="shared" si="100"/>
        <v>97000</v>
      </c>
    </row>
    <row r="428" spans="1:10" ht="15.75" x14ac:dyDescent="0.25">
      <c r="A428" s="33"/>
      <c r="B428" s="12"/>
      <c r="C428" s="12">
        <v>635006</v>
      </c>
      <c r="D428" s="12" t="s">
        <v>25</v>
      </c>
      <c r="E428" s="57" t="s">
        <v>157</v>
      </c>
      <c r="F428" s="99"/>
      <c r="G428" s="128">
        <v>30000</v>
      </c>
      <c r="H428" s="96"/>
      <c r="I428" s="127"/>
      <c r="J428" s="103">
        <f t="shared" si="100"/>
        <v>30000</v>
      </c>
    </row>
    <row r="429" spans="1:10" ht="15.75" x14ac:dyDescent="0.25">
      <c r="A429" s="33"/>
      <c r="B429" s="12"/>
      <c r="C429" s="12">
        <v>635006</v>
      </c>
      <c r="D429" s="12">
        <v>41</v>
      </c>
      <c r="E429" s="57" t="s">
        <v>158</v>
      </c>
      <c r="F429" s="99">
        <v>7000</v>
      </c>
      <c r="G429" s="98"/>
      <c r="H429" s="34"/>
      <c r="I429" s="116"/>
      <c r="J429" s="99">
        <f t="shared" si="100"/>
        <v>7000</v>
      </c>
    </row>
    <row r="430" spans="1:10" ht="15.75" x14ac:dyDescent="0.25">
      <c r="A430" s="33"/>
      <c r="B430" s="12"/>
      <c r="C430" s="12">
        <v>635006</v>
      </c>
      <c r="D430" s="12">
        <v>41</v>
      </c>
      <c r="E430" s="57" t="s">
        <v>159</v>
      </c>
      <c r="F430" s="99">
        <v>4000</v>
      </c>
      <c r="G430" s="98"/>
      <c r="H430" s="34"/>
      <c r="I430" s="116"/>
      <c r="J430" s="99">
        <f t="shared" si="100"/>
        <v>4000</v>
      </c>
    </row>
    <row r="431" spans="1:10" ht="15.75" x14ac:dyDescent="0.25">
      <c r="A431" s="33"/>
      <c r="B431" s="12"/>
      <c r="C431" s="12">
        <v>635006</v>
      </c>
      <c r="D431" s="12">
        <v>41</v>
      </c>
      <c r="E431" s="57" t="s">
        <v>160</v>
      </c>
      <c r="F431" s="99">
        <v>12000</v>
      </c>
      <c r="G431" s="98"/>
      <c r="H431" s="34"/>
      <c r="I431" s="116"/>
      <c r="J431" s="99">
        <f t="shared" si="100"/>
        <v>12000</v>
      </c>
    </row>
    <row r="432" spans="1:10" ht="15.75" x14ac:dyDescent="0.25">
      <c r="A432" s="33"/>
      <c r="B432" s="31">
        <v>637</v>
      </c>
      <c r="C432" s="31"/>
      <c r="D432" s="31">
        <v>41</v>
      </c>
      <c r="E432" s="81" t="s">
        <v>81</v>
      </c>
      <c r="F432" s="69">
        <f>SUM(F433:F437)</f>
        <v>36000</v>
      </c>
      <c r="G432" s="132">
        <f t="shared" ref="G432:J432" si="110">SUM(G433:G437)</f>
        <v>0</v>
      </c>
      <c r="H432" s="124">
        <f t="shared" si="110"/>
        <v>0</v>
      </c>
      <c r="I432" s="138">
        <f t="shared" si="110"/>
        <v>0</v>
      </c>
      <c r="J432" s="69">
        <f t="shared" si="110"/>
        <v>36000</v>
      </c>
    </row>
    <row r="433" spans="1:10" ht="15.75" x14ac:dyDescent="0.25">
      <c r="A433" s="33"/>
      <c r="B433" s="31"/>
      <c r="C433" s="12">
        <v>637004</v>
      </c>
      <c r="D433" s="12">
        <v>41</v>
      </c>
      <c r="E433" s="57" t="s">
        <v>161</v>
      </c>
      <c r="F433" s="99">
        <v>20000</v>
      </c>
      <c r="G433" s="98"/>
      <c r="H433" s="34"/>
      <c r="I433" s="116"/>
      <c r="J433" s="99">
        <f t="shared" si="100"/>
        <v>20000</v>
      </c>
    </row>
    <row r="434" spans="1:10" ht="15.75" x14ac:dyDescent="0.25">
      <c r="A434" s="33"/>
      <c r="B434" s="31"/>
      <c r="C434" s="12">
        <v>637004</v>
      </c>
      <c r="D434" s="12">
        <v>41</v>
      </c>
      <c r="E434" s="57" t="s">
        <v>162</v>
      </c>
      <c r="F434" s="99">
        <v>5000</v>
      </c>
      <c r="G434" s="98"/>
      <c r="H434" s="34"/>
      <c r="I434" s="116"/>
      <c r="J434" s="99">
        <f t="shared" si="100"/>
        <v>5000</v>
      </c>
    </row>
    <row r="435" spans="1:10" ht="15.75" x14ac:dyDescent="0.25">
      <c r="A435" s="33"/>
      <c r="B435" s="31"/>
      <c r="C435" s="12">
        <v>637004</v>
      </c>
      <c r="D435" s="12">
        <v>41</v>
      </c>
      <c r="E435" s="57" t="s">
        <v>163</v>
      </c>
      <c r="F435" s="99">
        <v>8000</v>
      </c>
      <c r="G435" s="98"/>
      <c r="H435" s="34"/>
      <c r="I435" s="116"/>
      <c r="J435" s="99">
        <f t="shared" si="100"/>
        <v>8000</v>
      </c>
    </row>
    <row r="436" spans="1:10" ht="15.75" x14ac:dyDescent="0.25">
      <c r="A436" s="33"/>
      <c r="B436" s="12"/>
      <c r="C436" s="12">
        <v>637004</v>
      </c>
      <c r="D436" s="12">
        <v>41</v>
      </c>
      <c r="E436" s="57" t="s">
        <v>164</v>
      </c>
      <c r="F436" s="99">
        <v>3000</v>
      </c>
      <c r="G436" s="98"/>
      <c r="H436" s="34"/>
      <c r="I436" s="116"/>
      <c r="J436" s="99">
        <f t="shared" si="100"/>
        <v>3000</v>
      </c>
    </row>
    <row r="437" spans="1:10" ht="15.75" x14ac:dyDescent="0.25">
      <c r="A437" s="33"/>
      <c r="B437" s="12"/>
      <c r="C437" s="12">
        <v>637004</v>
      </c>
      <c r="D437" s="12">
        <v>41</v>
      </c>
      <c r="E437" s="57" t="s">
        <v>214</v>
      </c>
      <c r="F437" s="99"/>
      <c r="G437" s="98"/>
      <c r="H437" s="34"/>
      <c r="I437" s="116"/>
      <c r="J437" s="68"/>
    </row>
    <row r="438" spans="1:10" ht="15.75" x14ac:dyDescent="0.25">
      <c r="A438" s="36" t="s">
        <v>165</v>
      </c>
      <c r="B438" s="16"/>
      <c r="C438" s="16"/>
      <c r="D438" s="17" t="s">
        <v>141</v>
      </c>
      <c r="E438" s="74" t="s">
        <v>166</v>
      </c>
      <c r="F438" s="104">
        <f>F467+F455+F439</f>
        <v>16264</v>
      </c>
      <c r="G438" s="141">
        <f>G467+G455+G439</f>
        <v>40000</v>
      </c>
      <c r="H438" s="140">
        <f>H467+H455+H439</f>
        <v>0</v>
      </c>
      <c r="I438" s="142">
        <f>I467+I455+I439</f>
        <v>30000</v>
      </c>
      <c r="J438" s="104">
        <f>J467+J455+J439</f>
        <v>26264</v>
      </c>
    </row>
    <row r="439" spans="1:10" ht="15.75" x14ac:dyDescent="0.25">
      <c r="A439" s="33"/>
      <c r="B439" s="12"/>
      <c r="C439" s="21"/>
      <c r="D439" s="12"/>
      <c r="E439" s="87" t="s">
        <v>167</v>
      </c>
      <c r="F439" s="69">
        <f t="shared" ref="F439:J439" si="111">F449+F440</f>
        <v>7119</v>
      </c>
      <c r="G439" s="132">
        <f t="shared" si="111"/>
        <v>0</v>
      </c>
      <c r="H439" s="124">
        <f t="shared" si="111"/>
        <v>0</v>
      </c>
      <c r="I439" s="138">
        <f t="shared" si="111"/>
        <v>0</v>
      </c>
      <c r="J439" s="69">
        <f t="shared" si="111"/>
        <v>7119</v>
      </c>
    </row>
    <row r="440" spans="1:10" ht="15.75" x14ac:dyDescent="0.25">
      <c r="A440" s="33"/>
      <c r="B440" s="31">
        <v>620</v>
      </c>
      <c r="C440" s="12"/>
      <c r="D440" s="32">
        <v>41</v>
      </c>
      <c r="E440" s="81" t="s">
        <v>38</v>
      </c>
      <c r="F440" s="69">
        <f t="shared" ref="F440:J440" si="112">SUM(F441:F448)</f>
        <v>419</v>
      </c>
      <c r="G440" s="132">
        <f t="shared" si="112"/>
        <v>0</v>
      </c>
      <c r="H440" s="124">
        <f t="shared" si="112"/>
        <v>0</v>
      </c>
      <c r="I440" s="138">
        <f t="shared" si="112"/>
        <v>0</v>
      </c>
      <c r="J440" s="69">
        <f t="shared" si="112"/>
        <v>419</v>
      </c>
    </row>
    <row r="441" spans="1:10" ht="15.75" x14ac:dyDescent="0.25">
      <c r="A441" s="33"/>
      <c r="B441" s="12">
        <v>621</v>
      </c>
      <c r="C441" s="31"/>
      <c r="D441" s="13">
        <v>41</v>
      </c>
      <c r="E441" s="57" t="s">
        <v>39</v>
      </c>
      <c r="F441" s="99">
        <v>30</v>
      </c>
      <c r="G441" s="98"/>
      <c r="H441" s="34"/>
      <c r="I441" s="116"/>
      <c r="J441" s="99">
        <f t="shared" si="100"/>
        <v>30</v>
      </c>
    </row>
    <row r="442" spans="1:10" ht="15.75" x14ac:dyDescent="0.25">
      <c r="A442" s="33"/>
      <c r="B442" s="12">
        <v>623</v>
      </c>
      <c r="C442" s="31"/>
      <c r="D442" s="13">
        <v>41</v>
      </c>
      <c r="E442" s="57" t="s">
        <v>40</v>
      </c>
      <c r="F442" s="99">
        <v>90</v>
      </c>
      <c r="G442" s="98"/>
      <c r="H442" s="34"/>
      <c r="I442" s="116"/>
      <c r="J442" s="99">
        <f t="shared" si="100"/>
        <v>90</v>
      </c>
    </row>
    <row r="443" spans="1:10" ht="15.75" x14ac:dyDescent="0.25">
      <c r="A443" s="33"/>
      <c r="B443" s="12">
        <v>625</v>
      </c>
      <c r="C443" s="12">
        <v>625001</v>
      </c>
      <c r="D443" s="13">
        <v>41</v>
      </c>
      <c r="E443" s="57" t="s">
        <v>41</v>
      </c>
      <c r="F443" s="99">
        <v>17</v>
      </c>
      <c r="G443" s="98"/>
      <c r="H443" s="34"/>
      <c r="I443" s="116"/>
      <c r="J443" s="99">
        <f t="shared" si="100"/>
        <v>17</v>
      </c>
    </row>
    <row r="444" spans="1:10" ht="15.75" x14ac:dyDescent="0.25">
      <c r="A444" s="33"/>
      <c r="B444" s="12"/>
      <c r="C444" s="12">
        <v>625002</v>
      </c>
      <c r="D444" s="13">
        <v>41</v>
      </c>
      <c r="E444" s="57" t="s">
        <v>42</v>
      </c>
      <c r="F444" s="99">
        <v>168</v>
      </c>
      <c r="G444" s="98"/>
      <c r="H444" s="34"/>
      <c r="I444" s="116"/>
      <c r="J444" s="99">
        <f t="shared" si="100"/>
        <v>168</v>
      </c>
    </row>
    <row r="445" spans="1:10" ht="15.75" x14ac:dyDescent="0.25">
      <c r="A445" s="33"/>
      <c r="B445" s="12"/>
      <c r="C445" s="12">
        <v>625003</v>
      </c>
      <c r="D445" s="13">
        <v>41</v>
      </c>
      <c r="E445" s="57" t="s">
        <v>43</v>
      </c>
      <c r="F445" s="99">
        <v>9</v>
      </c>
      <c r="G445" s="98"/>
      <c r="H445" s="34"/>
      <c r="I445" s="116"/>
      <c r="J445" s="99">
        <f t="shared" si="100"/>
        <v>9</v>
      </c>
    </row>
    <row r="446" spans="1:10" ht="15.75" x14ac:dyDescent="0.25">
      <c r="A446" s="33"/>
      <c r="B446" s="12"/>
      <c r="C446" s="12">
        <v>625004</v>
      </c>
      <c r="D446" s="13">
        <v>41</v>
      </c>
      <c r="E446" s="57" t="s">
        <v>44</v>
      </c>
      <c r="F446" s="99">
        <v>36</v>
      </c>
      <c r="G446" s="98"/>
      <c r="H446" s="34"/>
      <c r="I446" s="116"/>
      <c r="J446" s="99">
        <f t="shared" si="100"/>
        <v>36</v>
      </c>
    </row>
    <row r="447" spans="1:10" ht="15.75" x14ac:dyDescent="0.25">
      <c r="A447" s="33"/>
      <c r="B447" s="12"/>
      <c r="C447" s="12">
        <v>625005</v>
      </c>
      <c r="D447" s="13">
        <v>41</v>
      </c>
      <c r="E447" s="57" t="s">
        <v>45</v>
      </c>
      <c r="F447" s="99">
        <v>12</v>
      </c>
      <c r="G447" s="98"/>
      <c r="H447" s="34"/>
      <c r="I447" s="116"/>
      <c r="J447" s="99">
        <f t="shared" si="100"/>
        <v>12</v>
      </c>
    </row>
    <row r="448" spans="1:10" ht="15.75" x14ac:dyDescent="0.25">
      <c r="A448" s="33"/>
      <c r="B448" s="12"/>
      <c r="C448" s="12">
        <v>625007</v>
      </c>
      <c r="D448" s="13">
        <v>41</v>
      </c>
      <c r="E448" s="57" t="s">
        <v>46</v>
      </c>
      <c r="F448" s="99">
        <v>57</v>
      </c>
      <c r="G448" s="98"/>
      <c r="H448" s="34"/>
      <c r="I448" s="116"/>
      <c r="J448" s="99">
        <f t="shared" si="100"/>
        <v>57</v>
      </c>
    </row>
    <row r="449" spans="1:10" ht="15.75" x14ac:dyDescent="0.25">
      <c r="A449" s="33"/>
      <c r="B449" s="31">
        <v>630</v>
      </c>
      <c r="C449" s="12"/>
      <c r="D449" s="32">
        <v>41</v>
      </c>
      <c r="E449" s="81" t="s">
        <v>126</v>
      </c>
      <c r="F449" s="69">
        <f t="shared" ref="F449:J449" si="113">F452+F450</f>
        <v>6700</v>
      </c>
      <c r="G449" s="132">
        <f t="shared" si="113"/>
        <v>0</v>
      </c>
      <c r="H449" s="124">
        <f t="shared" si="113"/>
        <v>0</v>
      </c>
      <c r="I449" s="138">
        <f t="shared" si="113"/>
        <v>0</v>
      </c>
      <c r="J449" s="69">
        <f t="shared" si="113"/>
        <v>6700</v>
      </c>
    </row>
    <row r="450" spans="1:10" ht="15.75" x14ac:dyDescent="0.25">
      <c r="A450" s="33"/>
      <c r="B450" s="31">
        <v>635</v>
      </c>
      <c r="C450" s="31"/>
      <c r="D450" s="32">
        <v>41</v>
      </c>
      <c r="E450" s="81" t="s">
        <v>154</v>
      </c>
      <c r="F450" s="69">
        <f t="shared" ref="F450:J450" si="114">F451</f>
        <v>500</v>
      </c>
      <c r="G450" s="132">
        <f t="shared" si="114"/>
        <v>0</v>
      </c>
      <c r="H450" s="124">
        <f t="shared" si="114"/>
        <v>0</v>
      </c>
      <c r="I450" s="138">
        <f t="shared" si="114"/>
        <v>0</v>
      </c>
      <c r="J450" s="69">
        <f t="shared" si="114"/>
        <v>500</v>
      </c>
    </row>
    <row r="451" spans="1:10" ht="15.75" x14ac:dyDescent="0.25">
      <c r="A451" s="33"/>
      <c r="B451" s="31"/>
      <c r="C451" s="12">
        <v>635006</v>
      </c>
      <c r="D451" s="13">
        <v>41</v>
      </c>
      <c r="E451" s="57" t="s">
        <v>168</v>
      </c>
      <c r="F451" s="99">
        <v>500</v>
      </c>
      <c r="G451" s="98"/>
      <c r="H451" s="34"/>
      <c r="I451" s="116"/>
      <c r="J451" s="99">
        <f t="shared" si="100"/>
        <v>500</v>
      </c>
    </row>
    <row r="452" spans="1:10" ht="15.75" x14ac:dyDescent="0.25">
      <c r="A452" s="33"/>
      <c r="B452" s="31">
        <v>637</v>
      </c>
      <c r="C452" s="12"/>
      <c r="D452" s="32">
        <v>41</v>
      </c>
      <c r="E452" s="81" t="s">
        <v>81</v>
      </c>
      <c r="F452" s="69">
        <f t="shared" ref="F452:J452" si="115">SUM(F453:F454)</f>
        <v>6200</v>
      </c>
      <c r="G452" s="132">
        <f t="shared" si="115"/>
        <v>0</v>
      </c>
      <c r="H452" s="124">
        <f t="shared" si="115"/>
        <v>0</v>
      </c>
      <c r="I452" s="138">
        <f t="shared" si="115"/>
        <v>0</v>
      </c>
      <c r="J452" s="69">
        <f t="shared" si="115"/>
        <v>6200</v>
      </c>
    </row>
    <row r="453" spans="1:10" ht="15.75" x14ac:dyDescent="0.25">
      <c r="A453" s="33"/>
      <c r="B453" s="12"/>
      <c r="C453" s="12">
        <v>637002</v>
      </c>
      <c r="D453" s="13">
        <v>41</v>
      </c>
      <c r="E453" s="57" t="s">
        <v>169</v>
      </c>
      <c r="F453" s="99">
        <v>5000</v>
      </c>
      <c r="G453" s="98"/>
      <c r="H453" s="34"/>
      <c r="I453" s="116"/>
      <c r="J453" s="99">
        <f t="shared" si="100"/>
        <v>5000</v>
      </c>
    </row>
    <row r="454" spans="1:10" ht="15.75" x14ac:dyDescent="0.25">
      <c r="A454" s="33"/>
      <c r="B454" s="12"/>
      <c r="C454" s="12">
        <v>637027</v>
      </c>
      <c r="D454" s="13">
        <v>41</v>
      </c>
      <c r="E454" s="73" t="s">
        <v>90</v>
      </c>
      <c r="F454" s="99">
        <v>1200</v>
      </c>
      <c r="G454" s="98"/>
      <c r="H454" s="34"/>
      <c r="I454" s="116"/>
      <c r="J454" s="99">
        <f t="shared" si="100"/>
        <v>1200</v>
      </c>
    </row>
    <row r="455" spans="1:10" ht="15.75" x14ac:dyDescent="0.25">
      <c r="A455" s="33"/>
      <c r="B455" s="12"/>
      <c r="C455" s="21"/>
      <c r="D455" s="12"/>
      <c r="E455" s="87" t="s">
        <v>170</v>
      </c>
      <c r="F455" s="69">
        <f t="shared" ref="F455:J455" si="116">SUM(F456)</f>
        <v>4145</v>
      </c>
      <c r="G455" s="132">
        <f t="shared" si="116"/>
        <v>30000</v>
      </c>
      <c r="H455" s="124">
        <f t="shared" si="116"/>
        <v>0</v>
      </c>
      <c r="I455" s="138">
        <f t="shared" si="116"/>
        <v>30000</v>
      </c>
      <c r="J455" s="69">
        <f t="shared" si="116"/>
        <v>4145</v>
      </c>
    </row>
    <row r="456" spans="1:10" ht="15.75" x14ac:dyDescent="0.25">
      <c r="A456" s="33"/>
      <c r="B456" s="31">
        <v>630</v>
      </c>
      <c r="C456" s="12"/>
      <c r="D456" s="31">
        <v>41</v>
      </c>
      <c r="E456" s="87" t="s">
        <v>126</v>
      </c>
      <c r="F456" s="69">
        <f>F464+F460+F457</f>
        <v>4145</v>
      </c>
      <c r="G456" s="132">
        <f>G464+G460+G457</f>
        <v>30000</v>
      </c>
      <c r="H456" s="124">
        <f>H464+H460+H457</f>
        <v>0</v>
      </c>
      <c r="I456" s="138">
        <f>I464+I460+I457</f>
        <v>30000</v>
      </c>
      <c r="J456" s="69">
        <f>J464+J460+J457</f>
        <v>4145</v>
      </c>
    </row>
    <row r="457" spans="1:10" ht="15.75" x14ac:dyDescent="0.25">
      <c r="A457" s="33"/>
      <c r="B457" s="31">
        <v>632</v>
      </c>
      <c r="C457" s="12"/>
      <c r="D457" s="32">
        <v>41</v>
      </c>
      <c r="E457" s="81" t="s">
        <v>52</v>
      </c>
      <c r="F457" s="69">
        <f t="shared" ref="F457:J457" si="117">SUM(F458:F459)</f>
        <v>3000</v>
      </c>
      <c r="G457" s="132">
        <f t="shared" si="117"/>
        <v>0</v>
      </c>
      <c r="H457" s="124">
        <f t="shared" si="117"/>
        <v>0</v>
      </c>
      <c r="I457" s="138">
        <f t="shared" si="117"/>
        <v>0</v>
      </c>
      <c r="J457" s="69">
        <f t="shared" si="117"/>
        <v>3000</v>
      </c>
    </row>
    <row r="458" spans="1:10" ht="15.75" x14ac:dyDescent="0.25">
      <c r="A458" s="33"/>
      <c r="B458" s="12"/>
      <c r="C458" s="12">
        <v>632001</v>
      </c>
      <c r="D458" s="12">
        <v>41</v>
      </c>
      <c r="E458" s="57" t="s">
        <v>51</v>
      </c>
      <c r="F458" s="99">
        <v>800</v>
      </c>
      <c r="G458" s="128">
        <v>1200</v>
      </c>
      <c r="H458" s="96"/>
      <c r="I458" s="116"/>
      <c r="J458" s="99">
        <f t="shared" si="100"/>
        <v>2000</v>
      </c>
    </row>
    <row r="459" spans="1:10" ht="15.75" x14ac:dyDescent="0.25">
      <c r="A459" s="33"/>
      <c r="B459" s="12"/>
      <c r="C459" s="12">
        <v>632002</v>
      </c>
      <c r="D459" s="12">
        <v>41</v>
      </c>
      <c r="E459" s="57" t="s">
        <v>53</v>
      </c>
      <c r="F459" s="99">
        <v>2200</v>
      </c>
      <c r="G459" s="128">
        <v>-1200</v>
      </c>
      <c r="H459" s="34"/>
      <c r="I459" s="127"/>
      <c r="J459" s="99">
        <f t="shared" si="100"/>
        <v>1000</v>
      </c>
    </row>
    <row r="460" spans="1:10" ht="15.75" x14ac:dyDescent="0.25">
      <c r="A460" s="33"/>
      <c r="B460" s="31">
        <v>633</v>
      </c>
      <c r="C460" s="12"/>
      <c r="D460" s="31">
        <v>41</v>
      </c>
      <c r="E460" s="81" t="s">
        <v>57</v>
      </c>
      <c r="F460" s="69">
        <f>SUM(F461:F463)</f>
        <v>615</v>
      </c>
      <c r="G460" s="132">
        <f>SUM(G461:G463)</f>
        <v>30000</v>
      </c>
      <c r="H460" s="124">
        <f>SUM(H461:H463)</f>
        <v>0</v>
      </c>
      <c r="I460" s="138">
        <f>SUM(I461:I463)</f>
        <v>30000</v>
      </c>
      <c r="J460" s="69">
        <f>SUM(J461:J463)</f>
        <v>615</v>
      </c>
    </row>
    <row r="461" spans="1:10" ht="15.75" x14ac:dyDescent="0.25">
      <c r="A461" s="33"/>
      <c r="B461" s="31"/>
      <c r="C461" s="12">
        <v>633001</v>
      </c>
      <c r="D461" s="12">
        <v>41</v>
      </c>
      <c r="E461" s="57" t="s">
        <v>307</v>
      </c>
      <c r="F461" s="69"/>
      <c r="G461" s="128">
        <v>30000</v>
      </c>
      <c r="H461" s="96"/>
      <c r="I461" s="127">
        <v>30000</v>
      </c>
      <c r="J461" s="99">
        <f t="shared" si="100"/>
        <v>0</v>
      </c>
    </row>
    <row r="462" spans="1:10" ht="15.75" x14ac:dyDescent="0.25">
      <c r="A462" s="33"/>
      <c r="B462" s="31"/>
      <c r="C462" s="12">
        <v>633004</v>
      </c>
      <c r="D462" s="12">
        <v>41</v>
      </c>
      <c r="E462" s="57" t="s">
        <v>145</v>
      </c>
      <c r="F462" s="99">
        <v>500</v>
      </c>
      <c r="G462" s="98"/>
      <c r="H462" s="34"/>
      <c r="I462" s="116"/>
      <c r="J462" s="99">
        <f t="shared" si="100"/>
        <v>500</v>
      </c>
    </row>
    <row r="463" spans="1:10" ht="15.75" x14ac:dyDescent="0.25">
      <c r="A463" s="33"/>
      <c r="B463" s="12"/>
      <c r="C463" s="12">
        <v>633006</v>
      </c>
      <c r="D463" s="12">
        <v>41</v>
      </c>
      <c r="E463" s="57" t="s">
        <v>171</v>
      </c>
      <c r="F463" s="99">
        <v>115</v>
      </c>
      <c r="G463" s="98"/>
      <c r="H463" s="34"/>
      <c r="I463" s="116"/>
      <c r="J463" s="99">
        <f t="shared" si="100"/>
        <v>115</v>
      </c>
    </row>
    <row r="464" spans="1:10" ht="15.75" x14ac:dyDescent="0.25">
      <c r="A464" s="33"/>
      <c r="B464" s="31">
        <v>637</v>
      </c>
      <c r="C464" s="12"/>
      <c r="D464" s="31">
        <v>41</v>
      </c>
      <c r="E464" s="81" t="s">
        <v>81</v>
      </c>
      <c r="F464" s="69">
        <f t="shared" ref="F464:J464" si="118">SUM(F465:F466)</f>
        <v>530</v>
      </c>
      <c r="G464" s="132">
        <f t="shared" si="118"/>
        <v>0</v>
      </c>
      <c r="H464" s="124">
        <f t="shared" si="118"/>
        <v>0</v>
      </c>
      <c r="I464" s="138">
        <f t="shared" si="118"/>
        <v>0</v>
      </c>
      <c r="J464" s="69">
        <f t="shared" si="118"/>
        <v>530</v>
      </c>
    </row>
    <row r="465" spans="1:10" ht="15.75" x14ac:dyDescent="0.25">
      <c r="A465" s="33"/>
      <c r="B465" s="12"/>
      <c r="C465" s="12">
        <v>637003</v>
      </c>
      <c r="D465" s="12">
        <v>41</v>
      </c>
      <c r="E465" s="57" t="s">
        <v>110</v>
      </c>
      <c r="F465" s="99">
        <v>230</v>
      </c>
      <c r="G465" s="98"/>
      <c r="H465" s="34"/>
      <c r="I465" s="116"/>
      <c r="J465" s="99">
        <f t="shared" ref="J465:J526" si="119">F465+G465+H465-I465</f>
        <v>230</v>
      </c>
    </row>
    <row r="466" spans="1:10" ht="15.75" x14ac:dyDescent="0.25">
      <c r="A466" s="33"/>
      <c r="B466" s="12"/>
      <c r="C466" s="12">
        <v>637011</v>
      </c>
      <c r="D466" s="12">
        <v>41</v>
      </c>
      <c r="E466" s="57" t="s">
        <v>172</v>
      </c>
      <c r="F466" s="99">
        <v>300</v>
      </c>
      <c r="G466" s="98"/>
      <c r="H466" s="34"/>
      <c r="I466" s="116"/>
      <c r="J466" s="99">
        <f t="shared" si="119"/>
        <v>300</v>
      </c>
    </row>
    <row r="467" spans="1:10" ht="15.75" x14ac:dyDescent="0.25">
      <c r="A467" s="33"/>
      <c r="B467" s="31">
        <v>630</v>
      </c>
      <c r="C467" s="12"/>
      <c r="D467" s="12" t="s">
        <v>141</v>
      </c>
      <c r="E467" s="87" t="s">
        <v>173</v>
      </c>
      <c r="F467" s="69">
        <f t="shared" ref="F467:J467" si="120">SUM(F468)</f>
        <v>5000</v>
      </c>
      <c r="G467" s="132">
        <f t="shared" si="120"/>
        <v>10000</v>
      </c>
      <c r="H467" s="124">
        <f t="shared" si="120"/>
        <v>0</v>
      </c>
      <c r="I467" s="138">
        <f t="shared" si="120"/>
        <v>0</v>
      </c>
      <c r="J467" s="69">
        <f t="shared" si="120"/>
        <v>15000</v>
      </c>
    </row>
    <row r="468" spans="1:10" ht="15.75" x14ac:dyDescent="0.25">
      <c r="A468" s="33"/>
      <c r="B468" s="31">
        <v>635</v>
      </c>
      <c r="C468" s="12"/>
      <c r="D468" s="31" t="s">
        <v>141</v>
      </c>
      <c r="E468" s="81" t="s">
        <v>72</v>
      </c>
      <c r="F468" s="69">
        <f t="shared" ref="F468:J468" si="121">SUM(F469:F470)</f>
        <v>5000</v>
      </c>
      <c r="G468" s="132">
        <f t="shared" si="121"/>
        <v>10000</v>
      </c>
      <c r="H468" s="124">
        <f t="shared" si="121"/>
        <v>0</v>
      </c>
      <c r="I468" s="138">
        <f t="shared" si="121"/>
        <v>0</v>
      </c>
      <c r="J468" s="69">
        <f t="shared" si="121"/>
        <v>15000</v>
      </c>
    </row>
    <row r="469" spans="1:10" ht="15.75" x14ac:dyDescent="0.25">
      <c r="A469" s="33"/>
      <c r="B469" s="12"/>
      <c r="C469" s="12">
        <v>635006</v>
      </c>
      <c r="D469" s="12">
        <v>41</v>
      </c>
      <c r="E469" s="57" t="s">
        <v>174</v>
      </c>
      <c r="F469" s="99">
        <v>3000</v>
      </c>
      <c r="G469" s="128">
        <v>10000</v>
      </c>
      <c r="H469" s="96"/>
      <c r="I469" s="116"/>
      <c r="J469" s="99">
        <f t="shared" si="119"/>
        <v>13000</v>
      </c>
    </row>
    <row r="470" spans="1:10" ht="15.75" x14ac:dyDescent="0.25">
      <c r="A470" s="33"/>
      <c r="B470" s="12"/>
      <c r="C470" s="12">
        <v>635006</v>
      </c>
      <c r="D470" s="12" t="s">
        <v>25</v>
      </c>
      <c r="E470" s="57" t="s">
        <v>174</v>
      </c>
      <c r="F470" s="103">
        <v>2000</v>
      </c>
      <c r="G470" s="98"/>
      <c r="H470" s="34"/>
      <c r="I470" s="116"/>
      <c r="J470" s="103">
        <f t="shared" si="119"/>
        <v>2000</v>
      </c>
    </row>
    <row r="471" spans="1:10" ht="15.75" x14ac:dyDescent="0.25">
      <c r="A471" s="36" t="s">
        <v>175</v>
      </c>
      <c r="B471" s="16"/>
      <c r="C471" s="16"/>
      <c r="D471" s="17" t="s">
        <v>141</v>
      </c>
      <c r="E471" s="74" t="s">
        <v>176</v>
      </c>
      <c r="F471" s="104">
        <f>F472</f>
        <v>14159</v>
      </c>
      <c r="G471" s="141">
        <f t="shared" ref="G471:J471" si="122">G472</f>
        <v>0</v>
      </c>
      <c r="H471" s="140">
        <f t="shared" si="122"/>
        <v>0</v>
      </c>
      <c r="I471" s="142">
        <f t="shared" si="122"/>
        <v>0</v>
      </c>
      <c r="J471" s="104">
        <f t="shared" si="122"/>
        <v>14159</v>
      </c>
    </row>
    <row r="472" spans="1:10" ht="15.75" x14ac:dyDescent="0.25">
      <c r="A472" s="65"/>
      <c r="B472" s="27">
        <v>600</v>
      </c>
      <c r="C472" s="27"/>
      <c r="D472" s="66" t="s">
        <v>141</v>
      </c>
      <c r="E472" s="79" t="s">
        <v>176</v>
      </c>
      <c r="F472" s="115">
        <f t="shared" ref="F472:J472" si="123">F482+F473</f>
        <v>14159</v>
      </c>
      <c r="G472" s="167">
        <f t="shared" si="123"/>
        <v>0</v>
      </c>
      <c r="H472" s="144">
        <f t="shared" si="123"/>
        <v>0</v>
      </c>
      <c r="I472" s="184">
        <f t="shared" si="123"/>
        <v>0</v>
      </c>
      <c r="J472" s="115">
        <f t="shared" si="123"/>
        <v>14159</v>
      </c>
    </row>
    <row r="473" spans="1:10" ht="15.75" x14ac:dyDescent="0.25">
      <c r="A473" s="33"/>
      <c r="B473" s="31">
        <v>620</v>
      </c>
      <c r="C473" s="21"/>
      <c r="D473" s="32">
        <v>41</v>
      </c>
      <c r="E473" s="81" t="s">
        <v>38</v>
      </c>
      <c r="F473" s="69">
        <f t="shared" ref="F473:J473" si="124">SUM(F474:F481)</f>
        <v>559</v>
      </c>
      <c r="G473" s="132">
        <f t="shared" si="124"/>
        <v>0</v>
      </c>
      <c r="H473" s="124">
        <f t="shared" si="124"/>
        <v>0</v>
      </c>
      <c r="I473" s="138">
        <f t="shared" si="124"/>
        <v>0</v>
      </c>
      <c r="J473" s="69">
        <f t="shared" si="124"/>
        <v>559</v>
      </c>
    </row>
    <row r="474" spans="1:10" ht="15.75" x14ac:dyDescent="0.25">
      <c r="A474" s="33"/>
      <c r="B474" s="12">
        <v>621</v>
      </c>
      <c r="C474" s="31"/>
      <c r="D474" s="13">
        <v>41</v>
      </c>
      <c r="E474" s="57" t="s">
        <v>39</v>
      </c>
      <c r="F474" s="99">
        <v>105</v>
      </c>
      <c r="G474" s="98"/>
      <c r="H474" s="34"/>
      <c r="I474" s="116"/>
      <c r="J474" s="99">
        <f t="shared" si="119"/>
        <v>105</v>
      </c>
    </row>
    <row r="475" spans="1:10" ht="15.75" x14ac:dyDescent="0.25">
      <c r="A475" s="33"/>
      <c r="B475" s="12">
        <v>623</v>
      </c>
      <c r="C475" s="31"/>
      <c r="D475" s="13">
        <v>41</v>
      </c>
      <c r="E475" s="57" t="s">
        <v>40</v>
      </c>
      <c r="F475" s="99">
        <v>55</v>
      </c>
      <c r="G475" s="98"/>
      <c r="H475" s="34"/>
      <c r="I475" s="116"/>
      <c r="J475" s="99">
        <f t="shared" si="119"/>
        <v>55</v>
      </c>
    </row>
    <row r="476" spans="1:10" ht="15.75" x14ac:dyDescent="0.25">
      <c r="A476" s="33"/>
      <c r="B476" s="12">
        <v>625</v>
      </c>
      <c r="C476" s="12">
        <v>625001</v>
      </c>
      <c r="D476" s="13">
        <v>41</v>
      </c>
      <c r="E476" s="57" t="s">
        <v>41</v>
      </c>
      <c r="F476" s="99">
        <v>22</v>
      </c>
      <c r="G476" s="98"/>
      <c r="H476" s="34"/>
      <c r="I476" s="116"/>
      <c r="J476" s="99">
        <f t="shared" si="119"/>
        <v>22</v>
      </c>
    </row>
    <row r="477" spans="1:10" ht="15.75" x14ac:dyDescent="0.25">
      <c r="A477" s="33"/>
      <c r="B477" s="12"/>
      <c r="C477" s="12">
        <v>625002</v>
      </c>
      <c r="D477" s="13">
        <v>41</v>
      </c>
      <c r="E477" s="57" t="s">
        <v>42</v>
      </c>
      <c r="F477" s="99">
        <v>224</v>
      </c>
      <c r="G477" s="98"/>
      <c r="H477" s="34"/>
      <c r="I477" s="116"/>
      <c r="J477" s="99">
        <f t="shared" si="119"/>
        <v>224</v>
      </c>
    </row>
    <row r="478" spans="1:10" ht="15.75" x14ac:dyDescent="0.25">
      <c r="A478" s="33"/>
      <c r="B478" s="12"/>
      <c r="C478" s="12">
        <v>625003</v>
      </c>
      <c r="D478" s="13">
        <v>41</v>
      </c>
      <c r="E478" s="57" t="s">
        <v>43</v>
      </c>
      <c r="F478" s="99">
        <v>13</v>
      </c>
      <c r="G478" s="98"/>
      <c r="H478" s="34"/>
      <c r="I478" s="116"/>
      <c r="J478" s="99">
        <f t="shared" si="119"/>
        <v>13</v>
      </c>
    </row>
    <row r="479" spans="1:10" ht="15.75" x14ac:dyDescent="0.25">
      <c r="A479" s="33"/>
      <c r="B479" s="12"/>
      <c r="C479" s="12">
        <v>625004</v>
      </c>
      <c r="D479" s="13">
        <v>41</v>
      </c>
      <c r="E479" s="57" t="s">
        <v>44</v>
      </c>
      <c r="F479" s="99">
        <v>48</v>
      </c>
      <c r="G479" s="98"/>
      <c r="H479" s="34"/>
      <c r="I479" s="116"/>
      <c r="J479" s="99">
        <f t="shared" si="119"/>
        <v>48</v>
      </c>
    </row>
    <row r="480" spans="1:10" ht="15.75" x14ac:dyDescent="0.25">
      <c r="A480" s="33"/>
      <c r="B480" s="12"/>
      <c r="C480" s="12">
        <v>625005</v>
      </c>
      <c r="D480" s="13">
        <v>41</v>
      </c>
      <c r="E480" s="57" t="s">
        <v>45</v>
      </c>
      <c r="F480" s="99">
        <v>16</v>
      </c>
      <c r="G480" s="98"/>
      <c r="H480" s="34"/>
      <c r="I480" s="116"/>
      <c r="J480" s="99">
        <f t="shared" si="119"/>
        <v>16</v>
      </c>
    </row>
    <row r="481" spans="1:10" ht="15.75" x14ac:dyDescent="0.25">
      <c r="A481" s="33"/>
      <c r="B481" s="12"/>
      <c r="C481" s="12">
        <v>625007</v>
      </c>
      <c r="D481" s="13">
        <v>41</v>
      </c>
      <c r="E481" s="57" t="s">
        <v>46</v>
      </c>
      <c r="F481" s="99">
        <v>76</v>
      </c>
      <c r="G481" s="98"/>
      <c r="H481" s="34"/>
      <c r="I481" s="116"/>
      <c r="J481" s="99">
        <f t="shared" si="119"/>
        <v>76</v>
      </c>
    </row>
    <row r="482" spans="1:10" ht="15.75" x14ac:dyDescent="0.25">
      <c r="A482" s="33"/>
      <c r="B482" s="31">
        <v>630</v>
      </c>
      <c r="C482" s="12"/>
      <c r="D482" s="32" t="s">
        <v>141</v>
      </c>
      <c r="E482" s="81" t="s">
        <v>126</v>
      </c>
      <c r="F482" s="69">
        <f t="shared" ref="F482:J482" si="125">F483</f>
        <v>13600</v>
      </c>
      <c r="G482" s="132">
        <f t="shared" si="125"/>
        <v>0</v>
      </c>
      <c r="H482" s="124">
        <f t="shared" si="125"/>
        <v>0</v>
      </c>
      <c r="I482" s="138">
        <f t="shared" si="125"/>
        <v>0</v>
      </c>
      <c r="J482" s="69">
        <f t="shared" si="125"/>
        <v>13600</v>
      </c>
    </row>
    <row r="483" spans="1:10" ht="15.75" x14ac:dyDescent="0.25">
      <c r="A483" s="33"/>
      <c r="B483" s="31">
        <v>637</v>
      </c>
      <c r="C483" s="12"/>
      <c r="D483" s="32" t="s">
        <v>141</v>
      </c>
      <c r="E483" s="81" t="s">
        <v>81</v>
      </c>
      <c r="F483" s="69">
        <f>SUM(F484:F486)</f>
        <v>13600</v>
      </c>
      <c r="G483" s="132">
        <f t="shared" ref="G483:J483" si="126">SUM(G484:G486)</f>
        <v>0</v>
      </c>
      <c r="H483" s="124">
        <f t="shared" si="126"/>
        <v>0</v>
      </c>
      <c r="I483" s="138">
        <f t="shared" si="126"/>
        <v>0</v>
      </c>
      <c r="J483" s="69">
        <f t="shared" si="126"/>
        <v>13600</v>
      </c>
    </row>
    <row r="484" spans="1:10" ht="15.75" x14ac:dyDescent="0.25">
      <c r="A484" s="33"/>
      <c r="B484" s="12"/>
      <c r="C484" s="12">
        <v>637002</v>
      </c>
      <c r="D484" s="13">
        <v>41</v>
      </c>
      <c r="E484" s="57" t="s">
        <v>177</v>
      </c>
      <c r="F484" s="99">
        <v>8711</v>
      </c>
      <c r="G484" s="98"/>
      <c r="H484" s="34"/>
      <c r="I484" s="116"/>
      <c r="J484" s="99">
        <f t="shared" si="119"/>
        <v>8711</v>
      </c>
    </row>
    <row r="485" spans="1:10" ht="15.75" x14ac:dyDescent="0.25">
      <c r="A485" s="33"/>
      <c r="B485" s="12"/>
      <c r="C485" s="12">
        <v>637002</v>
      </c>
      <c r="D485" s="13" t="s">
        <v>25</v>
      </c>
      <c r="E485" s="57" t="s">
        <v>177</v>
      </c>
      <c r="F485" s="103">
        <v>3289</v>
      </c>
      <c r="G485" s="98"/>
      <c r="H485" s="34"/>
      <c r="I485" s="116"/>
      <c r="J485" s="103">
        <f t="shared" si="119"/>
        <v>3289</v>
      </c>
    </row>
    <row r="486" spans="1:10" ht="15.75" x14ac:dyDescent="0.25">
      <c r="A486" s="33"/>
      <c r="B486" s="12"/>
      <c r="C486" s="12">
        <v>637027</v>
      </c>
      <c r="D486" s="13">
        <v>41</v>
      </c>
      <c r="E486" s="73" t="s">
        <v>90</v>
      </c>
      <c r="F486" s="99">
        <v>1600</v>
      </c>
      <c r="G486" s="98"/>
      <c r="H486" s="34"/>
      <c r="I486" s="116"/>
      <c r="J486" s="99">
        <f t="shared" si="119"/>
        <v>1600</v>
      </c>
    </row>
    <row r="487" spans="1:10" ht="15.75" x14ac:dyDescent="0.25">
      <c r="A487" s="59" t="s">
        <v>178</v>
      </c>
      <c r="B487" s="60"/>
      <c r="C487" s="60"/>
      <c r="D487" s="61">
        <v>41</v>
      </c>
      <c r="E487" s="88" t="s">
        <v>179</v>
      </c>
      <c r="F487" s="104">
        <f>F488</f>
        <v>4995</v>
      </c>
      <c r="G487" s="141">
        <f t="shared" ref="G487:J487" si="127">G488</f>
        <v>0</v>
      </c>
      <c r="H487" s="140">
        <f t="shared" si="127"/>
        <v>0</v>
      </c>
      <c r="I487" s="142">
        <f t="shared" si="127"/>
        <v>0</v>
      </c>
      <c r="J487" s="104">
        <f t="shared" si="127"/>
        <v>4995</v>
      </c>
    </row>
    <row r="488" spans="1:10" ht="15.75" x14ac:dyDescent="0.25">
      <c r="A488" s="33"/>
      <c r="B488" s="31">
        <v>630</v>
      </c>
      <c r="C488" s="12"/>
      <c r="D488" s="31">
        <v>41</v>
      </c>
      <c r="E488" s="82" t="s">
        <v>180</v>
      </c>
      <c r="F488" s="69">
        <f t="shared" ref="F488:J488" si="128">F494+F492+F489</f>
        <v>4995</v>
      </c>
      <c r="G488" s="132">
        <f t="shared" si="128"/>
        <v>0</v>
      </c>
      <c r="H488" s="124">
        <f t="shared" si="128"/>
        <v>0</v>
      </c>
      <c r="I488" s="138">
        <f t="shared" si="128"/>
        <v>0</v>
      </c>
      <c r="J488" s="69">
        <f t="shared" si="128"/>
        <v>4995</v>
      </c>
    </row>
    <row r="489" spans="1:10" ht="15.75" x14ac:dyDescent="0.25">
      <c r="A489" s="33"/>
      <c r="B489" s="31">
        <v>632</v>
      </c>
      <c r="C489" s="31"/>
      <c r="D489" s="31">
        <v>41</v>
      </c>
      <c r="E489" s="81" t="s">
        <v>51</v>
      </c>
      <c r="F489" s="69">
        <f t="shared" ref="F489:J489" si="129">SUM(F490:F491)</f>
        <v>4733</v>
      </c>
      <c r="G489" s="132">
        <f t="shared" si="129"/>
        <v>0</v>
      </c>
      <c r="H489" s="124">
        <f t="shared" si="129"/>
        <v>0</v>
      </c>
      <c r="I489" s="138">
        <f t="shared" si="129"/>
        <v>0</v>
      </c>
      <c r="J489" s="69">
        <f t="shared" si="129"/>
        <v>4733</v>
      </c>
    </row>
    <row r="490" spans="1:10" ht="15.75" x14ac:dyDescent="0.25">
      <c r="A490" s="33"/>
      <c r="B490" s="12">
        <v>632</v>
      </c>
      <c r="C490" s="12">
        <v>632001</v>
      </c>
      <c r="D490" s="12">
        <v>41</v>
      </c>
      <c r="E490" s="57" t="s">
        <v>52</v>
      </c>
      <c r="F490" s="99">
        <v>4433</v>
      </c>
      <c r="G490" s="98"/>
      <c r="H490" s="34"/>
      <c r="I490" s="116"/>
      <c r="J490" s="99">
        <f t="shared" si="119"/>
        <v>4433</v>
      </c>
    </row>
    <row r="491" spans="1:10" ht="15.75" x14ac:dyDescent="0.25">
      <c r="A491" s="33"/>
      <c r="B491" s="12">
        <v>632</v>
      </c>
      <c r="C491" s="12">
        <v>632002</v>
      </c>
      <c r="D491" s="12">
        <v>41</v>
      </c>
      <c r="E491" s="57" t="s">
        <v>53</v>
      </c>
      <c r="F491" s="99">
        <v>300</v>
      </c>
      <c r="G491" s="98"/>
      <c r="H491" s="34"/>
      <c r="I491" s="116"/>
      <c r="J491" s="99">
        <f t="shared" si="119"/>
        <v>300</v>
      </c>
    </row>
    <row r="492" spans="1:10" ht="15.75" x14ac:dyDescent="0.25">
      <c r="A492" s="33"/>
      <c r="B492" s="31">
        <v>633</v>
      </c>
      <c r="C492" s="12"/>
      <c r="D492" s="31">
        <v>41</v>
      </c>
      <c r="E492" s="81" t="s">
        <v>57</v>
      </c>
      <c r="F492" s="69">
        <f t="shared" ref="F492:J492" si="130">SUM(F493:F493)</f>
        <v>100</v>
      </c>
      <c r="G492" s="132">
        <f t="shared" si="130"/>
        <v>0</v>
      </c>
      <c r="H492" s="124">
        <f t="shared" si="130"/>
        <v>0</v>
      </c>
      <c r="I492" s="138">
        <f t="shared" si="130"/>
        <v>0</v>
      </c>
      <c r="J492" s="69">
        <f t="shared" si="130"/>
        <v>100</v>
      </c>
    </row>
    <row r="493" spans="1:10" ht="15.75" x14ac:dyDescent="0.25">
      <c r="A493" s="33"/>
      <c r="B493" s="12"/>
      <c r="C493" s="12">
        <v>633006</v>
      </c>
      <c r="D493" s="12">
        <v>41</v>
      </c>
      <c r="E493" s="57" t="s">
        <v>181</v>
      </c>
      <c r="F493" s="99">
        <v>100</v>
      </c>
      <c r="G493" s="98"/>
      <c r="H493" s="34"/>
      <c r="I493" s="116"/>
      <c r="J493" s="99">
        <f t="shared" si="119"/>
        <v>100</v>
      </c>
    </row>
    <row r="494" spans="1:10" ht="15.75" x14ac:dyDescent="0.25">
      <c r="A494" s="33"/>
      <c r="B494" s="31">
        <v>637</v>
      </c>
      <c r="C494" s="12"/>
      <c r="D494" s="31">
        <v>41</v>
      </c>
      <c r="E494" s="81" t="s">
        <v>81</v>
      </c>
      <c r="F494" s="69">
        <f t="shared" ref="F494:J494" si="131">SUM(F495)</f>
        <v>162</v>
      </c>
      <c r="G494" s="132">
        <f t="shared" si="131"/>
        <v>0</v>
      </c>
      <c r="H494" s="124">
        <f t="shared" si="131"/>
        <v>0</v>
      </c>
      <c r="I494" s="138">
        <f t="shared" si="131"/>
        <v>0</v>
      </c>
      <c r="J494" s="69">
        <f t="shared" si="131"/>
        <v>162</v>
      </c>
    </row>
    <row r="495" spans="1:10" ht="15.75" x14ac:dyDescent="0.25">
      <c r="A495" s="33"/>
      <c r="B495" s="34"/>
      <c r="C495" s="12">
        <v>637004</v>
      </c>
      <c r="D495" s="12">
        <v>41</v>
      </c>
      <c r="E495" s="57" t="s">
        <v>111</v>
      </c>
      <c r="F495" s="99">
        <v>162</v>
      </c>
      <c r="G495" s="98"/>
      <c r="H495" s="34"/>
      <c r="I495" s="116"/>
      <c r="J495" s="99">
        <f t="shared" si="119"/>
        <v>162</v>
      </c>
    </row>
    <row r="496" spans="1:10" ht="15.75" x14ac:dyDescent="0.25">
      <c r="A496" s="36" t="s">
        <v>182</v>
      </c>
      <c r="B496" s="16"/>
      <c r="C496" s="16"/>
      <c r="D496" s="17">
        <v>41</v>
      </c>
      <c r="E496" s="74" t="s">
        <v>183</v>
      </c>
      <c r="F496" s="104">
        <f t="shared" ref="F496:J496" si="132">F505+F497</f>
        <v>10024</v>
      </c>
      <c r="G496" s="141">
        <f t="shared" si="132"/>
        <v>0</v>
      </c>
      <c r="H496" s="140">
        <f t="shared" si="132"/>
        <v>0</v>
      </c>
      <c r="I496" s="142">
        <f t="shared" si="132"/>
        <v>0</v>
      </c>
      <c r="J496" s="104">
        <f t="shared" si="132"/>
        <v>10024</v>
      </c>
    </row>
    <row r="497" spans="1:10" ht="15.75" x14ac:dyDescent="0.25">
      <c r="A497" s="33"/>
      <c r="B497" s="31">
        <v>620</v>
      </c>
      <c r="C497" s="21"/>
      <c r="D497" s="31">
        <v>41</v>
      </c>
      <c r="E497" s="81" t="s">
        <v>38</v>
      </c>
      <c r="F497" s="69">
        <f t="shared" ref="F497:J497" si="133">SUM(F498:F504)</f>
        <v>524</v>
      </c>
      <c r="G497" s="132">
        <f t="shared" si="133"/>
        <v>0</v>
      </c>
      <c r="H497" s="124">
        <f t="shared" si="133"/>
        <v>0</v>
      </c>
      <c r="I497" s="138">
        <f t="shared" si="133"/>
        <v>0</v>
      </c>
      <c r="J497" s="69">
        <f t="shared" si="133"/>
        <v>524</v>
      </c>
    </row>
    <row r="498" spans="1:10" ht="15.75" x14ac:dyDescent="0.25">
      <c r="A498" s="33"/>
      <c r="B498" s="12">
        <v>621</v>
      </c>
      <c r="C498" s="31"/>
      <c r="D498" s="12">
        <v>41</v>
      </c>
      <c r="E498" s="57" t="s">
        <v>39</v>
      </c>
      <c r="F498" s="99">
        <v>150</v>
      </c>
      <c r="G498" s="98"/>
      <c r="H498" s="34"/>
      <c r="I498" s="116"/>
      <c r="J498" s="99">
        <f t="shared" si="119"/>
        <v>150</v>
      </c>
    </row>
    <row r="499" spans="1:10" ht="15.75" x14ac:dyDescent="0.25">
      <c r="A499" s="33"/>
      <c r="B499" s="12">
        <v>625</v>
      </c>
      <c r="C499" s="12">
        <v>625001</v>
      </c>
      <c r="D499" s="12">
        <v>41</v>
      </c>
      <c r="E499" s="57" t="s">
        <v>41</v>
      </c>
      <c r="F499" s="99">
        <v>21</v>
      </c>
      <c r="G499" s="98"/>
      <c r="H499" s="34"/>
      <c r="I499" s="116"/>
      <c r="J499" s="99">
        <f t="shared" si="119"/>
        <v>21</v>
      </c>
    </row>
    <row r="500" spans="1:10" ht="15.75" x14ac:dyDescent="0.25">
      <c r="A500" s="33"/>
      <c r="B500" s="12">
        <v>625</v>
      </c>
      <c r="C500" s="12">
        <v>625002</v>
      </c>
      <c r="D500" s="12">
        <v>41</v>
      </c>
      <c r="E500" s="57" t="s">
        <v>42</v>
      </c>
      <c r="F500" s="99">
        <v>210</v>
      </c>
      <c r="G500" s="98"/>
      <c r="H500" s="34"/>
      <c r="I500" s="116"/>
      <c r="J500" s="99">
        <f t="shared" si="119"/>
        <v>210</v>
      </c>
    </row>
    <row r="501" spans="1:10" ht="15.75" x14ac:dyDescent="0.25">
      <c r="A501" s="33"/>
      <c r="B501" s="12">
        <v>625</v>
      </c>
      <c r="C501" s="12">
        <v>625003</v>
      </c>
      <c r="D501" s="12">
        <v>41</v>
      </c>
      <c r="E501" s="57" t="s">
        <v>43</v>
      </c>
      <c r="F501" s="99">
        <v>12</v>
      </c>
      <c r="G501" s="98"/>
      <c r="H501" s="34"/>
      <c r="I501" s="116"/>
      <c r="J501" s="99">
        <f t="shared" si="119"/>
        <v>12</v>
      </c>
    </row>
    <row r="502" spans="1:10" ht="15.75" x14ac:dyDescent="0.25">
      <c r="A502" s="33"/>
      <c r="B502" s="12">
        <v>625</v>
      </c>
      <c r="C502" s="12">
        <v>625004</v>
      </c>
      <c r="D502" s="12">
        <v>41</v>
      </c>
      <c r="E502" s="57" t="s">
        <v>44</v>
      </c>
      <c r="F502" s="99">
        <v>45</v>
      </c>
      <c r="G502" s="98"/>
      <c r="H502" s="34"/>
      <c r="I502" s="116"/>
      <c r="J502" s="99">
        <f t="shared" si="119"/>
        <v>45</v>
      </c>
    </row>
    <row r="503" spans="1:10" ht="15.75" x14ac:dyDescent="0.25">
      <c r="A503" s="33"/>
      <c r="B503" s="12">
        <v>625</v>
      </c>
      <c r="C503" s="12">
        <v>625005</v>
      </c>
      <c r="D503" s="12">
        <v>41</v>
      </c>
      <c r="E503" s="57" t="s">
        <v>45</v>
      </c>
      <c r="F503" s="99">
        <v>15</v>
      </c>
      <c r="G503" s="98"/>
      <c r="H503" s="34"/>
      <c r="I503" s="116"/>
      <c r="J503" s="99">
        <f t="shared" si="119"/>
        <v>15</v>
      </c>
    </row>
    <row r="504" spans="1:10" ht="15.75" x14ac:dyDescent="0.25">
      <c r="A504" s="33"/>
      <c r="B504" s="12">
        <v>625</v>
      </c>
      <c r="C504" s="12">
        <v>625007</v>
      </c>
      <c r="D504" s="12">
        <v>41</v>
      </c>
      <c r="E504" s="57" t="s">
        <v>46</v>
      </c>
      <c r="F504" s="99">
        <v>71</v>
      </c>
      <c r="G504" s="98"/>
      <c r="H504" s="34"/>
      <c r="I504" s="116"/>
      <c r="J504" s="99">
        <f t="shared" si="119"/>
        <v>71</v>
      </c>
    </row>
    <row r="505" spans="1:10" ht="15.75" x14ac:dyDescent="0.25">
      <c r="A505" s="33"/>
      <c r="B505" s="31">
        <v>630</v>
      </c>
      <c r="C505" s="12"/>
      <c r="D505" s="31">
        <v>41</v>
      </c>
      <c r="E505" s="81" t="s">
        <v>184</v>
      </c>
      <c r="F505" s="69">
        <f t="shared" ref="F505:J505" si="134">F506</f>
        <v>9500</v>
      </c>
      <c r="G505" s="132">
        <f t="shared" si="134"/>
        <v>0</v>
      </c>
      <c r="H505" s="124">
        <f t="shared" si="134"/>
        <v>0</v>
      </c>
      <c r="I505" s="138">
        <f t="shared" si="134"/>
        <v>0</v>
      </c>
      <c r="J505" s="69">
        <f t="shared" si="134"/>
        <v>9500</v>
      </c>
    </row>
    <row r="506" spans="1:10" ht="15.75" x14ac:dyDescent="0.25">
      <c r="A506" s="33"/>
      <c r="B506" s="31">
        <v>637</v>
      </c>
      <c r="C506" s="31"/>
      <c r="D506" s="31">
        <v>41</v>
      </c>
      <c r="E506" s="81" t="s">
        <v>81</v>
      </c>
      <c r="F506" s="69">
        <f t="shared" ref="F506:J506" si="135">SUM(F507:F508)</f>
        <v>9500</v>
      </c>
      <c r="G506" s="132">
        <f t="shared" si="135"/>
        <v>0</v>
      </c>
      <c r="H506" s="124">
        <f t="shared" si="135"/>
        <v>0</v>
      </c>
      <c r="I506" s="138">
        <f t="shared" si="135"/>
        <v>0</v>
      </c>
      <c r="J506" s="69">
        <f t="shared" si="135"/>
        <v>9500</v>
      </c>
    </row>
    <row r="507" spans="1:10" ht="15.75" x14ac:dyDescent="0.25">
      <c r="A507" s="33"/>
      <c r="B507" s="34"/>
      <c r="C507" s="12">
        <v>637004</v>
      </c>
      <c r="D507" s="12">
        <v>41</v>
      </c>
      <c r="E507" s="57" t="s">
        <v>111</v>
      </c>
      <c r="F507" s="99">
        <v>8000</v>
      </c>
      <c r="G507" s="98"/>
      <c r="H507" s="34"/>
      <c r="I507" s="116"/>
      <c r="J507" s="99">
        <f t="shared" si="119"/>
        <v>8000</v>
      </c>
    </row>
    <row r="508" spans="1:10" ht="15.75" x14ac:dyDescent="0.25">
      <c r="A508" s="33"/>
      <c r="B508" s="34"/>
      <c r="C508" s="12">
        <v>637027</v>
      </c>
      <c r="D508" s="12">
        <v>41</v>
      </c>
      <c r="E508" s="73" t="s">
        <v>90</v>
      </c>
      <c r="F508" s="99">
        <v>1500</v>
      </c>
      <c r="G508" s="98"/>
      <c r="H508" s="34"/>
      <c r="I508" s="116"/>
      <c r="J508" s="99">
        <f t="shared" si="119"/>
        <v>1500</v>
      </c>
    </row>
    <row r="509" spans="1:10" ht="31.5" x14ac:dyDescent="0.25">
      <c r="A509" s="36" t="s">
        <v>185</v>
      </c>
      <c r="B509" s="17">
        <v>630</v>
      </c>
      <c r="C509" s="51"/>
      <c r="D509" s="17" t="s">
        <v>141</v>
      </c>
      <c r="E509" s="83" t="s">
        <v>186</v>
      </c>
      <c r="F509" s="104">
        <f t="shared" ref="F509:J509" si="136">F510</f>
        <v>6000</v>
      </c>
      <c r="G509" s="141">
        <f t="shared" si="136"/>
        <v>0</v>
      </c>
      <c r="H509" s="140">
        <f t="shared" si="136"/>
        <v>0</v>
      </c>
      <c r="I509" s="142">
        <f t="shared" si="136"/>
        <v>0</v>
      </c>
      <c r="J509" s="104">
        <f t="shared" si="136"/>
        <v>6000</v>
      </c>
    </row>
    <row r="510" spans="1:10" ht="15.75" x14ac:dyDescent="0.25">
      <c r="A510" s="33"/>
      <c r="B510" s="31">
        <v>637</v>
      </c>
      <c r="C510" s="52"/>
      <c r="D510" s="31" t="s">
        <v>141</v>
      </c>
      <c r="E510" s="81" t="s">
        <v>81</v>
      </c>
      <c r="F510" s="69">
        <f>F512+F511</f>
        <v>6000</v>
      </c>
      <c r="G510" s="132">
        <f t="shared" ref="G510:J510" si="137">G512+G511</f>
        <v>0</v>
      </c>
      <c r="H510" s="124">
        <f t="shared" si="137"/>
        <v>0</v>
      </c>
      <c r="I510" s="138">
        <f t="shared" si="137"/>
        <v>0</v>
      </c>
      <c r="J510" s="69">
        <f t="shared" si="137"/>
        <v>6000</v>
      </c>
    </row>
    <row r="511" spans="1:10" ht="15.75" x14ac:dyDescent="0.25">
      <c r="A511" s="33"/>
      <c r="B511" s="34"/>
      <c r="C511" s="12">
        <v>637001</v>
      </c>
      <c r="D511" s="12">
        <v>41</v>
      </c>
      <c r="E511" s="57" t="s">
        <v>187</v>
      </c>
      <c r="F511" s="99">
        <v>3000</v>
      </c>
      <c r="G511" s="98"/>
      <c r="H511" s="34"/>
      <c r="I511" s="116"/>
      <c r="J511" s="99">
        <f t="shared" si="119"/>
        <v>3000</v>
      </c>
    </row>
    <row r="512" spans="1:10" ht="15.75" x14ac:dyDescent="0.25">
      <c r="A512" s="33"/>
      <c r="B512" s="34"/>
      <c r="C512" s="12">
        <v>637001</v>
      </c>
      <c r="D512" s="12" t="s">
        <v>25</v>
      </c>
      <c r="E512" s="57" t="s">
        <v>187</v>
      </c>
      <c r="F512" s="103">
        <v>3000</v>
      </c>
      <c r="G512" s="98"/>
      <c r="H512" s="34"/>
      <c r="I512" s="116"/>
      <c r="J512" s="103">
        <f t="shared" si="119"/>
        <v>3000</v>
      </c>
    </row>
    <row r="513" spans="1:10" ht="15.75" x14ac:dyDescent="0.25">
      <c r="A513" s="36" t="s">
        <v>188</v>
      </c>
      <c r="B513" s="51"/>
      <c r="C513" s="16"/>
      <c r="D513" s="17">
        <v>41</v>
      </c>
      <c r="E513" s="74" t="s">
        <v>189</v>
      </c>
      <c r="F513" s="104">
        <f t="shared" ref="F513:J513" si="138">F531+F522+F514</f>
        <v>10848</v>
      </c>
      <c r="G513" s="141">
        <f t="shared" si="138"/>
        <v>0</v>
      </c>
      <c r="H513" s="140">
        <f t="shared" si="138"/>
        <v>0</v>
      </c>
      <c r="I513" s="142">
        <f t="shared" si="138"/>
        <v>0</v>
      </c>
      <c r="J513" s="104">
        <f t="shared" si="138"/>
        <v>10848</v>
      </c>
    </row>
    <row r="514" spans="1:10" ht="15.75" x14ac:dyDescent="0.25">
      <c r="A514" s="33"/>
      <c r="B514" s="31">
        <v>620</v>
      </c>
      <c r="C514" s="21"/>
      <c r="D514" s="31">
        <v>41</v>
      </c>
      <c r="E514" s="81" t="s">
        <v>38</v>
      </c>
      <c r="F514" s="69">
        <f t="shared" ref="F514:J514" si="139">SUM(F515:F521)</f>
        <v>1398</v>
      </c>
      <c r="G514" s="132">
        <f t="shared" si="139"/>
        <v>0</v>
      </c>
      <c r="H514" s="124">
        <f t="shared" si="139"/>
        <v>0</v>
      </c>
      <c r="I514" s="138">
        <f t="shared" si="139"/>
        <v>0</v>
      </c>
      <c r="J514" s="69">
        <f t="shared" si="139"/>
        <v>1398</v>
      </c>
    </row>
    <row r="515" spans="1:10" ht="15.75" x14ac:dyDescent="0.25">
      <c r="A515" s="33"/>
      <c r="B515" s="12">
        <v>621</v>
      </c>
      <c r="C515" s="31"/>
      <c r="D515" s="12">
        <v>41</v>
      </c>
      <c r="E515" s="57" t="s">
        <v>39</v>
      </c>
      <c r="F515" s="99">
        <v>400</v>
      </c>
      <c r="G515" s="98"/>
      <c r="H515" s="34"/>
      <c r="I515" s="116"/>
      <c r="J515" s="99">
        <f t="shared" si="119"/>
        <v>400</v>
      </c>
    </row>
    <row r="516" spans="1:10" ht="15.75" x14ac:dyDescent="0.25">
      <c r="A516" s="33"/>
      <c r="B516" s="12">
        <v>625</v>
      </c>
      <c r="C516" s="12">
        <v>625001</v>
      </c>
      <c r="D516" s="12">
        <v>41</v>
      </c>
      <c r="E516" s="57" t="s">
        <v>41</v>
      </c>
      <c r="F516" s="99">
        <v>56</v>
      </c>
      <c r="G516" s="98"/>
      <c r="H516" s="34"/>
      <c r="I516" s="116"/>
      <c r="J516" s="99">
        <f t="shared" si="119"/>
        <v>56</v>
      </c>
    </row>
    <row r="517" spans="1:10" ht="15.75" x14ac:dyDescent="0.25">
      <c r="A517" s="33"/>
      <c r="B517" s="12">
        <v>625</v>
      </c>
      <c r="C517" s="12">
        <v>625002</v>
      </c>
      <c r="D517" s="12">
        <v>41</v>
      </c>
      <c r="E517" s="57" t="s">
        <v>42</v>
      </c>
      <c r="F517" s="99">
        <v>560</v>
      </c>
      <c r="G517" s="98"/>
      <c r="H517" s="34"/>
      <c r="I517" s="116"/>
      <c r="J517" s="99">
        <f t="shared" si="119"/>
        <v>560</v>
      </c>
    </row>
    <row r="518" spans="1:10" ht="15.75" x14ac:dyDescent="0.25">
      <c r="A518" s="33"/>
      <c r="B518" s="12">
        <v>625</v>
      </c>
      <c r="C518" s="12">
        <v>625003</v>
      </c>
      <c r="D518" s="12">
        <v>41</v>
      </c>
      <c r="E518" s="57" t="s">
        <v>43</v>
      </c>
      <c r="F518" s="99">
        <v>32</v>
      </c>
      <c r="G518" s="98"/>
      <c r="H518" s="34"/>
      <c r="I518" s="116"/>
      <c r="J518" s="99">
        <f t="shared" si="119"/>
        <v>32</v>
      </c>
    </row>
    <row r="519" spans="1:10" ht="15.75" x14ac:dyDescent="0.25">
      <c r="A519" s="33"/>
      <c r="B519" s="12">
        <v>625</v>
      </c>
      <c r="C519" s="12">
        <v>625004</v>
      </c>
      <c r="D519" s="12">
        <v>41</v>
      </c>
      <c r="E519" s="57" t="s">
        <v>44</v>
      </c>
      <c r="F519" s="99">
        <v>120</v>
      </c>
      <c r="G519" s="98"/>
      <c r="H519" s="34"/>
      <c r="I519" s="116"/>
      <c r="J519" s="99">
        <f t="shared" si="119"/>
        <v>120</v>
      </c>
    </row>
    <row r="520" spans="1:10" ht="15.75" x14ac:dyDescent="0.25">
      <c r="A520" s="33"/>
      <c r="B520" s="12">
        <v>625</v>
      </c>
      <c r="C520" s="12">
        <v>625005</v>
      </c>
      <c r="D520" s="12">
        <v>41</v>
      </c>
      <c r="E520" s="57" t="s">
        <v>45</v>
      </c>
      <c r="F520" s="99">
        <v>40</v>
      </c>
      <c r="G520" s="98"/>
      <c r="H520" s="34"/>
      <c r="I520" s="116"/>
      <c r="J520" s="99">
        <f t="shared" si="119"/>
        <v>40</v>
      </c>
    </row>
    <row r="521" spans="1:10" ht="15.75" x14ac:dyDescent="0.25">
      <c r="A521" s="33"/>
      <c r="B521" s="12">
        <v>625</v>
      </c>
      <c r="C521" s="12">
        <v>625007</v>
      </c>
      <c r="D521" s="12">
        <v>41</v>
      </c>
      <c r="E521" s="57" t="s">
        <v>46</v>
      </c>
      <c r="F521" s="99">
        <v>190</v>
      </c>
      <c r="G521" s="98"/>
      <c r="H521" s="34"/>
      <c r="I521" s="116"/>
      <c r="J521" s="99">
        <f t="shared" si="119"/>
        <v>190</v>
      </c>
    </row>
    <row r="522" spans="1:10" ht="15.75" x14ac:dyDescent="0.25">
      <c r="A522" s="33"/>
      <c r="B522" s="31">
        <v>630</v>
      </c>
      <c r="C522" s="12"/>
      <c r="D522" s="31">
        <v>41</v>
      </c>
      <c r="E522" s="81" t="s">
        <v>126</v>
      </c>
      <c r="F522" s="69">
        <f t="shared" ref="F522:J522" si="140">F528+F527+F523</f>
        <v>6250</v>
      </c>
      <c r="G522" s="132">
        <f t="shared" si="140"/>
        <v>0</v>
      </c>
      <c r="H522" s="124">
        <f t="shared" si="140"/>
        <v>0</v>
      </c>
      <c r="I522" s="138">
        <f t="shared" si="140"/>
        <v>0</v>
      </c>
      <c r="J522" s="69">
        <f t="shared" si="140"/>
        <v>6250</v>
      </c>
    </row>
    <row r="523" spans="1:10" ht="15.75" x14ac:dyDescent="0.25">
      <c r="A523" s="33"/>
      <c r="B523" s="31">
        <v>633</v>
      </c>
      <c r="C523" s="12"/>
      <c r="D523" s="31">
        <v>41</v>
      </c>
      <c r="E523" s="81" t="s">
        <v>57</v>
      </c>
      <c r="F523" s="69">
        <f t="shared" ref="F523:J523" si="141">SUM(F524:F526)</f>
        <v>1000</v>
      </c>
      <c r="G523" s="132">
        <f t="shared" si="141"/>
        <v>0</v>
      </c>
      <c r="H523" s="124">
        <f t="shared" si="141"/>
        <v>0</v>
      </c>
      <c r="I523" s="138">
        <f t="shared" si="141"/>
        <v>0</v>
      </c>
      <c r="J523" s="69">
        <f t="shared" si="141"/>
        <v>1000</v>
      </c>
    </row>
    <row r="524" spans="1:10" ht="15.75" x14ac:dyDescent="0.25">
      <c r="A524" s="33"/>
      <c r="B524" s="12"/>
      <c r="C524" s="12">
        <v>633004</v>
      </c>
      <c r="D524" s="12">
        <v>41</v>
      </c>
      <c r="E524" s="57" t="s">
        <v>145</v>
      </c>
      <c r="F524" s="99">
        <v>200</v>
      </c>
      <c r="G524" s="98"/>
      <c r="H524" s="34"/>
      <c r="I524" s="116"/>
      <c r="J524" s="99">
        <f t="shared" si="119"/>
        <v>200</v>
      </c>
    </row>
    <row r="525" spans="1:10" ht="15.75" x14ac:dyDescent="0.25">
      <c r="A525" s="33"/>
      <c r="B525" s="12"/>
      <c r="C525" s="12">
        <v>633006</v>
      </c>
      <c r="D525" s="12">
        <v>41</v>
      </c>
      <c r="E525" s="57" t="s">
        <v>181</v>
      </c>
      <c r="F525" s="99">
        <v>700</v>
      </c>
      <c r="G525" s="98"/>
      <c r="H525" s="34"/>
      <c r="I525" s="116"/>
      <c r="J525" s="99">
        <f t="shared" si="119"/>
        <v>700</v>
      </c>
    </row>
    <row r="526" spans="1:10" ht="15.75" x14ac:dyDescent="0.25">
      <c r="A526" s="33"/>
      <c r="B526" s="34"/>
      <c r="C526" s="12">
        <v>633009</v>
      </c>
      <c r="D526" s="12">
        <v>41</v>
      </c>
      <c r="E526" s="57" t="s">
        <v>63</v>
      </c>
      <c r="F526" s="99">
        <v>100</v>
      </c>
      <c r="G526" s="98"/>
      <c r="H526" s="34"/>
      <c r="I526" s="116"/>
      <c r="J526" s="99">
        <f t="shared" si="119"/>
        <v>100</v>
      </c>
    </row>
    <row r="527" spans="1:10" ht="15.75" x14ac:dyDescent="0.25">
      <c r="A527" s="33"/>
      <c r="B527" s="31">
        <v>636</v>
      </c>
      <c r="C527" s="31">
        <v>636001</v>
      </c>
      <c r="D527" s="31">
        <v>41</v>
      </c>
      <c r="E527" s="82" t="s">
        <v>190</v>
      </c>
      <c r="F527" s="69">
        <v>200</v>
      </c>
      <c r="G527" s="132"/>
      <c r="H527" s="124"/>
      <c r="I527" s="138"/>
      <c r="J527" s="69">
        <f>F527+G527+H527-I527</f>
        <v>200</v>
      </c>
    </row>
    <row r="528" spans="1:10" ht="15.75" x14ac:dyDescent="0.25">
      <c r="A528" s="33"/>
      <c r="B528" s="31">
        <v>637</v>
      </c>
      <c r="C528" s="31"/>
      <c r="D528" s="31">
        <v>41</v>
      </c>
      <c r="E528" s="81" t="s">
        <v>103</v>
      </c>
      <c r="F528" s="69">
        <f t="shared" ref="F528:J528" si="142">SUM(F529:F530)</f>
        <v>5050</v>
      </c>
      <c r="G528" s="132">
        <f t="shared" si="142"/>
        <v>0</v>
      </c>
      <c r="H528" s="124">
        <f t="shared" si="142"/>
        <v>0</v>
      </c>
      <c r="I528" s="138">
        <f t="shared" si="142"/>
        <v>0</v>
      </c>
      <c r="J528" s="69">
        <f t="shared" si="142"/>
        <v>5050</v>
      </c>
    </row>
    <row r="529" spans="1:12" ht="15.75" x14ac:dyDescent="0.25">
      <c r="A529" s="33"/>
      <c r="B529" s="31"/>
      <c r="C529" s="12">
        <v>637004</v>
      </c>
      <c r="D529" s="12">
        <v>41</v>
      </c>
      <c r="E529" s="57" t="s">
        <v>191</v>
      </c>
      <c r="F529" s="99">
        <v>1050</v>
      </c>
      <c r="G529" s="98"/>
      <c r="H529" s="34"/>
      <c r="I529" s="116"/>
      <c r="J529" s="99">
        <f t="shared" ref="J529:J576" si="143">F529+G529+H529-I529</f>
        <v>1050</v>
      </c>
    </row>
    <row r="530" spans="1:12" ht="15.75" x14ac:dyDescent="0.25">
      <c r="A530" s="33"/>
      <c r="B530" s="31"/>
      <c r="C530" s="12">
        <v>637027</v>
      </c>
      <c r="D530" s="12">
        <v>41</v>
      </c>
      <c r="E530" s="73" t="s">
        <v>90</v>
      </c>
      <c r="F530" s="99">
        <v>4000</v>
      </c>
      <c r="G530" s="98"/>
      <c r="H530" s="34"/>
      <c r="I530" s="116"/>
      <c r="J530" s="99">
        <f t="shared" si="143"/>
        <v>4000</v>
      </c>
    </row>
    <row r="531" spans="1:12" ht="15.75" x14ac:dyDescent="0.25">
      <c r="A531" s="33"/>
      <c r="B531" s="31">
        <v>630</v>
      </c>
      <c r="C531" s="12"/>
      <c r="D531" s="31">
        <v>41</v>
      </c>
      <c r="E531" s="82" t="s">
        <v>126</v>
      </c>
      <c r="F531" s="69">
        <f t="shared" ref="F531:J531" si="144">F532</f>
        <v>3200</v>
      </c>
      <c r="G531" s="132">
        <f t="shared" si="144"/>
        <v>0</v>
      </c>
      <c r="H531" s="124">
        <f t="shared" si="144"/>
        <v>0</v>
      </c>
      <c r="I531" s="138">
        <f t="shared" si="144"/>
        <v>0</v>
      </c>
      <c r="J531" s="69">
        <f t="shared" si="144"/>
        <v>3200</v>
      </c>
    </row>
    <row r="532" spans="1:12" ht="15.75" x14ac:dyDescent="0.25">
      <c r="A532" s="33"/>
      <c r="B532" s="31">
        <v>637</v>
      </c>
      <c r="C532" s="12"/>
      <c r="D532" s="31">
        <v>41</v>
      </c>
      <c r="E532" s="81" t="s">
        <v>192</v>
      </c>
      <c r="F532" s="69">
        <f t="shared" ref="F532:J532" si="145">SUM(F533:F535)</f>
        <v>3200</v>
      </c>
      <c r="G532" s="132">
        <f t="shared" si="145"/>
        <v>0</v>
      </c>
      <c r="H532" s="124">
        <f t="shared" si="145"/>
        <v>0</v>
      </c>
      <c r="I532" s="138">
        <f t="shared" si="145"/>
        <v>0</v>
      </c>
      <c r="J532" s="69">
        <f t="shared" si="145"/>
        <v>3200</v>
      </c>
    </row>
    <row r="533" spans="1:12" ht="15.75" x14ac:dyDescent="0.25">
      <c r="A533" s="33"/>
      <c r="B533" s="31"/>
      <c r="C533" s="12">
        <v>632001</v>
      </c>
      <c r="D533" s="12">
        <v>41</v>
      </c>
      <c r="E533" s="57" t="s">
        <v>52</v>
      </c>
      <c r="F533" s="99">
        <v>200</v>
      </c>
      <c r="G533" s="98"/>
      <c r="H533" s="34"/>
      <c r="I533" s="116"/>
      <c r="J533" s="99">
        <f t="shared" si="143"/>
        <v>200</v>
      </c>
    </row>
    <row r="534" spans="1:12" ht="15.75" x14ac:dyDescent="0.25">
      <c r="A534" s="33"/>
      <c r="B534" s="34"/>
      <c r="C534" s="12">
        <v>637005</v>
      </c>
      <c r="D534" s="12">
        <v>41</v>
      </c>
      <c r="E534" s="57" t="s">
        <v>151</v>
      </c>
      <c r="F534" s="99">
        <v>2000</v>
      </c>
      <c r="G534" s="98"/>
      <c r="H534" s="34"/>
      <c r="I534" s="116"/>
      <c r="J534" s="99">
        <f t="shared" si="143"/>
        <v>2000</v>
      </c>
    </row>
    <row r="535" spans="1:12" ht="15.75" x14ac:dyDescent="0.25">
      <c r="A535" s="33"/>
      <c r="B535" s="34"/>
      <c r="C535" s="12">
        <v>637011</v>
      </c>
      <c r="D535" s="12">
        <v>41</v>
      </c>
      <c r="E535" s="57" t="s">
        <v>193</v>
      </c>
      <c r="F535" s="99">
        <v>1000</v>
      </c>
      <c r="G535" s="98"/>
      <c r="H535" s="34"/>
      <c r="I535" s="116"/>
      <c r="J535" s="99">
        <f t="shared" si="143"/>
        <v>1000</v>
      </c>
    </row>
    <row r="536" spans="1:12" ht="15.75" x14ac:dyDescent="0.25">
      <c r="A536" s="36" t="s">
        <v>194</v>
      </c>
      <c r="B536" s="37">
        <v>640</v>
      </c>
      <c r="C536" s="51"/>
      <c r="D536" s="17" t="s">
        <v>23</v>
      </c>
      <c r="E536" s="74" t="s">
        <v>195</v>
      </c>
      <c r="F536" s="104">
        <f t="shared" ref="F536:J536" si="146">F537</f>
        <v>8000</v>
      </c>
      <c r="G536" s="141">
        <f t="shared" si="146"/>
        <v>0</v>
      </c>
      <c r="H536" s="140">
        <f t="shared" si="146"/>
        <v>0</v>
      </c>
      <c r="I536" s="142">
        <f t="shared" si="146"/>
        <v>0</v>
      </c>
      <c r="J536" s="104">
        <f t="shared" si="146"/>
        <v>8000</v>
      </c>
    </row>
    <row r="537" spans="1:12" ht="15.75" x14ac:dyDescent="0.25">
      <c r="A537" s="33"/>
      <c r="B537" s="31">
        <v>642</v>
      </c>
      <c r="C537" s="52"/>
      <c r="D537" s="31" t="s">
        <v>23</v>
      </c>
      <c r="E537" s="82" t="s">
        <v>94</v>
      </c>
      <c r="F537" s="69">
        <f t="shared" ref="F537:J537" si="147">SUM(F538)</f>
        <v>8000</v>
      </c>
      <c r="G537" s="132">
        <f t="shared" si="147"/>
        <v>0</v>
      </c>
      <c r="H537" s="124">
        <f t="shared" si="147"/>
        <v>0</v>
      </c>
      <c r="I537" s="138">
        <f t="shared" si="147"/>
        <v>0</v>
      </c>
      <c r="J537" s="69">
        <f t="shared" si="147"/>
        <v>8000</v>
      </c>
    </row>
    <row r="538" spans="1:12" ht="15.75" x14ac:dyDescent="0.25">
      <c r="A538" s="33"/>
      <c r="B538" s="34"/>
      <c r="C538" s="12">
        <v>642014</v>
      </c>
      <c r="D538" s="12" t="s">
        <v>23</v>
      </c>
      <c r="E538" s="57" t="s">
        <v>196</v>
      </c>
      <c r="F538" s="101">
        <v>8000</v>
      </c>
      <c r="G538" s="98"/>
      <c r="H538" s="34"/>
      <c r="I538" s="116"/>
      <c r="J538" s="101">
        <f t="shared" si="143"/>
        <v>8000</v>
      </c>
    </row>
    <row r="539" spans="1:12" ht="31.5" x14ac:dyDescent="0.25">
      <c r="A539" s="36" t="s">
        <v>197</v>
      </c>
      <c r="B539" s="37">
        <v>640</v>
      </c>
      <c r="C539" s="51"/>
      <c r="D539" s="17">
        <v>41</v>
      </c>
      <c r="E539" s="83" t="s">
        <v>198</v>
      </c>
      <c r="F539" s="104">
        <f t="shared" ref="F539:J539" si="148">F540</f>
        <v>3000</v>
      </c>
      <c r="G539" s="141">
        <f t="shared" si="148"/>
        <v>0</v>
      </c>
      <c r="H539" s="140">
        <f t="shared" si="148"/>
        <v>0</v>
      </c>
      <c r="I539" s="142">
        <f t="shared" si="148"/>
        <v>0</v>
      </c>
      <c r="J539" s="104">
        <f t="shared" si="148"/>
        <v>3000</v>
      </c>
    </row>
    <row r="540" spans="1:12" ht="15.75" x14ac:dyDescent="0.25">
      <c r="A540" s="33"/>
      <c r="B540" s="31">
        <v>642</v>
      </c>
      <c r="C540" s="52"/>
      <c r="D540" s="31">
        <v>41</v>
      </c>
      <c r="E540" s="82" t="s">
        <v>94</v>
      </c>
      <c r="F540" s="69">
        <f t="shared" ref="F540:J540" si="149">SUM(F541)</f>
        <v>3000</v>
      </c>
      <c r="G540" s="132">
        <f t="shared" si="149"/>
        <v>0</v>
      </c>
      <c r="H540" s="124">
        <f t="shared" si="149"/>
        <v>0</v>
      </c>
      <c r="I540" s="138">
        <f t="shared" si="149"/>
        <v>0</v>
      </c>
      <c r="J540" s="69">
        <f t="shared" si="149"/>
        <v>3000</v>
      </c>
    </row>
    <row r="541" spans="1:12" ht="15.75" x14ac:dyDescent="0.25">
      <c r="A541" s="33"/>
      <c r="B541" s="34"/>
      <c r="C541" s="12">
        <v>642026</v>
      </c>
      <c r="D541" s="12">
        <v>41</v>
      </c>
      <c r="E541" s="73" t="s">
        <v>199</v>
      </c>
      <c r="F541" s="99">
        <v>3000</v>
      </c>
      <c r="G541" s="98"/>
      <c r="H541" s="34"/>
      <c r="I541" s="116"/>
      <c r="J541" s="99">
        <f t="shared" si="143"/>
        <v>3000</v>
      </c>
    </row>
    <row r="542" spans="1:12" ht="15.75" x14ac:dyDescent="0.25">
      <c r="A542" s="33"/>
      <c r="B542" s="34"/>
      <c r="C542" s="12"/>
      <c r="D542" s="12"/>
      <c r="E542" s="73"/>
      <c r="F542" s="106"/>
      <c r="G542" s="98"/>
      <c r="H542" s="34"/>
      <c r="I542" s="116"/>
      <c r="J542" s="99"/>
    </row>
    <row r="543" spans="1:12" ht="31.5" x14ac:dyDescent="0.25">
      <c r="A543" s="189"/>
      <c r="B543" s="19"/>
      <c r="C543" s="19"/>
      <c r="D543" s="151" t="s">
        <v>318</v>
      </c>
      <c r="E543" s="76" t="s">
        <v>200</v>
      </c>
      <c r="F543" s="171">
        <f>F554+F546+F557+F564+F544+F574+F567</f>
        <v>345027</v>
      </c>
      <c r="G543" s="168">
        <f>G554+G546+G557+G564+G544+G574+G567</f>
        <v>48000</v>
      </c>
      <c r="H543" s="152">
        <f>H554+H546+H557+H564+H544+H574+H567</f>
        <v>10000</v>
      </c>
      <c r="I543" s="185">
        <f>I554+I546+I557+I564+I544+I574+I567</f>
        <v>0</v>
      </c>
      <c r="J543" s="171">
        <f>J554+J546+J557+J564+J544+J574+J567</f>
        <v>403027</v>
      </c>
      <c r="L543" s="118"/>
    </row>
    <row r="544" spans="1:12" ht="15.75" x14ac:dyDescent="0.25">
      <c r="A544" s="190" t="s">
        <v>31</v>
      </c>
      <c r="B544" s="53">
        <v>713</v>
      </c>
      <c r="C544" s="53"/>
      <c r="D544" s="53">
        <v>46</v>
      </c>
      <c r="E544" s="89" t="s">
        <v>201</v>
      </c>
      <c r="F544" s="135">
        <f>F545</f>
        <v>5500</v>
      </c>
      <c r="G544" s="129">
        <f t="shared" ref="G544:J544" si="150">G545</f>
        <v>0</v>
      </c>
      <c r="H544" s="123">
        <f t="shared" si="150"/>
        <v>0</v>
      </c>
      <c r="I544" s="136">
        <f t="shared" si="150"/>
        <v>0</v>
      </c>
      <c r="J544" s="135">
        <f t="shared" si="150"/>
        <v>5500</v>
      </c>
    </row>
    <row r="545" spans="1:10" ht="15.75" x14ac:dyDescent="0.25">
      <c r="A545" s="191"/>
      <c r="B545" s="21"/>
      <c r="C545" s="21">
        <v>713004</v>
      </c>
      <c r="D545" s="22">
        <v>46</v>
      </c>
      <c r="E545" s="75" t="s">
        <v>231</v>
      </c>
      <c r="F545" s="134">
        <v>5500</v>
      </c>
      <c r="G545" s="98"/>
      <c r="H545" s="34"/>
      <c r="I545" s="116"/>
      <c r="J545" s="134">
        <f t="shared" si="143"/>
        <v>5500</v>
      </c>
    </row>
    <row r="546" spans="1:10" ht="31.5" x14ac:dyDescent="0.25">
      <c r="A546" s="190" t="s">
        <v>105</v>
      </c>
      <c r="B546" s="54"/>
      <c r="C546" s="54"/>
      <c r="D546" s="55" t="s">
        <v>311</v>
      </c>
      <c r="E546" s="89" t="s">
        <v>202</v>
      </c>
      <c r="F546" s="135">
        <f>F549+F547</f>
        <v>171300</v>
      </c>
      <c r="G546" s="135">
        <f t="shared" ref="G546:J546" si="151">G549+G547</f>
        <v>-30000</v>
      </c>
      <c r="H546" s="135">
        <f t="shared" si="151"/>
        <v>10000</v>
      </c>
      <c r="I546" s="135">
        <f t="shared" si="151"/>
        <v>0</v>
      </c>
      <c r="J546" s="135">
        <f t="shared" si="151"/>
        <v>151300</v>
      </c>
    </row>
    <row r="547" spans="1:10" ht="15.75" x14ac:dyDescent="0.25">
      <c r="A547" s="50"/>
      <c r="B547" s="23">
        <v>713</v>
      </c>
      <c r="C547" s="21"/>
      <c r="D547" s="24">
        <v>41</v>
      </c>
      <c r="E547" s="85" t="s">
        <v>201</v>
      </c>
      <c r="F547" s="68">
        <f>F548</f>
        <v>0</v>
      </c>
      <c r="G547" s="68">
        <f t="shared" ref="G547:I547" si="152">G548</f>
        <v>0</v>
      </c>
      <c r="H547" s="68">
        <f t="shared" si="152"/>
        <v>10000</v>
      </c>
      <c r="I547" s="68">
        <f t="shared" si="152"/>
        <v>0</v>
      </c>
      <c r="J547" s="68">
        <f>J548</f>
        <v>10000</v>
      </c>
    </row>
    <row r="548" spans="1:10" ht="15.75" x14ac:dyDescent="0.25">
      <c r="A548" s="50"/>
      <c r="B548" s="21"/>
      <c r="C548" s="21">
        <v>713004</v>
      </c>
      <c r="D548" s="22">
        <v>41</v>
      </c>
      <c r="E548" s="75" t="s">
        <v>308</v>
      </c>
      <c r="F548" s="68"/>
      <c r="G548" s="130"/>
      <c r="H548" s="121">
        <v>10000</v>
      </c>
      <c r="I548" s="137"/>
      <c r="J548" s="67">
        <f>F548+G548+H548-I548</f>
        <v>10000</v>
      </c>
    </row>
    <row r="549" spans="1:10" ht="15.75" x14ac:dyDescent="0.25">
      <c r="A549" s="33"/>
      <c r="B549" s="31">
        <v>717</v>
      </c>
      <c r="C549" s="21"/>
      <c r="D549" s="32" t="s">
        <v>261</v>
      </c>
      <c r="E549" s="81" t="s">
        <v>203</v>
      </c>
      <c r="F549" s="68">
        <f>F550+F553+F552+F551</f>
        <v>171300</v>
      </c>
      <c r="G549" s="130">
        <f t="shared" ref="G549:J549" si="153">G550+G553+G552+G551</f>
        <v>-30000</v>
      </c>
      <c r="H549" s="97">
        <f t="shared" si="153"/>
        <v>0</v>
      </c>
      <c r="I549" s="137">
        <f t="shared" si="153"/>
        <v>0</v>
      </c>
      <c r="J549" s="68">
        <f t="shared" si="153"/>
        <v>141300</v>
      </c>
    </row>
    <row r="550" spans="1:10" ht="15.75" x14ac:dyDescent="0.25">
      <c r="A550" s="33"/>
      <c r="B550" s="12"/>
      <c r="C550" s="12">
        <v>717002</v>
      </c>
      <c r="D550" s="12" t="s">
        <v>25</v>
      </c>
      <c r="E550" s="57" t="s">
        <v>267</v>
      </c>
      <c r="F550" s="103">
        <v>30000</v>
      </c>
      <c r="G550" s="128">
        <v>-30000</v>
      </c>
      <c r="H550" s="34"/>
      <c r="I550" s="127"/>
      <c r="J550" s="99">
        <f t="shared" si="143"/>
        <v>0</v>
      </c>
    </row>
    <row r="551" spans="1:10" ht="15.75" x14ac:dyDescent="0.25">
      <c r="A551" s="33"/>
      <c r="B551" s="12"/>
      <c r="C551" s="12">
        <v>717002</v>
      </c>
      <c r="D551" s="12">
        <v>46</v>
      </c>
      <c r="E551" s="57" t="s">
        <v>266</v>
      </c>
      <c r="F551" s="134">
        <v>115000</v>
      </c>
      <c r="G551" s="98"/>
      <c r="H551" s="34"/>
      <c r="I551" s="116"/>
      <c r="J551" s="134">
        <f t="shared" si="143"/>
        <v>115000</v>
      </c>
    </row>
    <row r="552" spans="1:10" ht="15.75" x14ac:dyDescent="0.25">
      <c r="A552" s="33"/>
      <c r="B552" s="12"/>
      <c r="C552" s="12">
        <v>717002</v>
      </c>
      <c r="D552" s="12">
        <v>46</v>
      </c>
      <c r="E552" s="57" t="s">
        <v>221</v>
      </c>
      <c r="F552" s="134">
        <v>5300</v>
      </c>
      <c r="G552" s="98"/>
      <c r="H552" s="34"/>
      <c r="I552" s="116"/>
      <c r="J552" s="134">
        <f t="shared" si="143"/>
        <v>5300</v>
      </c>
    </row>
    <row r="553" spans="1:10" ht="15.75" x14ac:dyDescent="0.25">
      <c r="A553" s="33"/>
      <c r="B553" s="12"/>
      <c r="C553" s="12">
        <v>717002</v>
      </c>
      <c r="D553" s="12">
        <v>46</v>
      </c>
      <c r="E553" s="73" t="s">
        <v>239</v>
      </c>
      <c r="F553" s="134">
        <v>21000</v>
      </c>
      <c r="G553" s="98"/>
      <c r="H553" s="34"/>
      <c r="I553" s="116"/>
      <c r="J553" s="134">
        <f t="shared" si="143"/>
        <v>21000</v>
      </c>
    </row>
    <row r="554" spans="1:10" ht="15.75" x14ac:dyDescent="0.25">
      <c r="A554" s="190" t="s">
        <v>204</v>
      </c>
      <c r="B554" s="54"/>
      <c r="C554" s="54"/>
      <c r="D554" s="53">
        <v>46</v>
      </c>
      <c r="E554" s="89" t="s">
        <v>205</v>
      </c>
      <c r="F554" s="135">
        <f t="shared" ref="F554:J554" si="154">F555</f>
        <v>5000</v>
      </c>
      <c r="G554" s="129">
        <f t="shared" si="154"/>
        <v>28000</v>
      </c>
      <c r="H554" s="123">
        <f t="shared" si="154"/>
        <v>0</v>
      </c>
      <c r="I554" s="136">
        <f t="shared" si="154"/>
        <v>0</v>
      </c>
      <c r="J554" s="135">
        <f t="shared" si="154"/>
        <v>33000</v>
      </c>
    </row>
    <row r="555" spans="1:10" ht="15.75" x14ac:dyDescent="0.25">
      <c r="A555" s="33"/>
      <c r="B555" s="31">
        <v>716</v>
      </c>
      <c r="C555" s="21"/>
      <c r="D555" s="31">
        <v>46</v>
      </c>
      <c r="E555" s="81" t="s">
        <v>206</v>
      </c>
      <c r="F555" s="68">
        <f>SUM(F556:F556)</f>
        <v>5000</v>
      </c>
      <c r="G555" s="130">
        <f t="shared" ref="G555:J555" si="155">SUM(G556:G556)</f>
        <v>28000</v>
      </c>
      <c r="H555" s="97">
        <f t="shared" si="155"/>
        <v>0</v>
      </c>
      <c r="I555" s="137">
        <f t="shared" si="155"/>
        <v>0</v>
      </c>
      <c r="J555" s="68">
        <f t="shared" si="155"/>
        <v>33000</v>
      </c>
    </row>
    <row r="556" spans="1:10" ht="63" x14ac:dyDescent="0.25">
      <c r="A556" s="33"/>
      <c r="B556" s="31"/>
      <c r="C556" s="21"/>
      <c r="D556" s="12">
        <v>46</v>
      </c>
      <c r="E556" s="73" t="s">
        <v>313</v>
      </c>
      <c r="F556" s="134">
        <v>5000</v>
      </c>
      <c r="G556" s="131">
        <v>28000</v>
      </c>
      <c r="H556" s="121"/>
      <c r="I556" s="116"/>
      <c r="J556" s="134">
        <f t="shared" si="143"/>
        <v>33000</v>
      </c>
    </row>
    <row r="557" spans="1:10" ht="15.75" x14ac:dyDescent="0.25">
      <c r="A557" s="190" t="s">
        <v>116</v>
      </c>
      <c r="B557" s="54"/>
      <c r="C557" s="54"/>
      <c r="D557" s="53" t="s">
        <v>250</v>
      </c>
      <c r="E557" s="89" t="s">
        <v>251</v>
      </c>
      <c r="F557" s="135">
        <f>F560+F558</f>
        <v>135200</v>
      </c>
      <c r="G557" s="129">
        <f t="shared" ref="G557:J557" si="156">G560+G558</f>
        <v>15000</v>
      </c>
      <c r="H557" s="123">
        <f t="shared" si="156"/>
        <v>0</v>
      </c>
      <c r="I557" s="136">
        <f t="shared" si="156"/>
        <v>0</v>
      </c>
      <c r="J557" s="135">
        <f t="shared" si="156"/>
        <v>150200</v>
      </c>
    </row>
    <row r="558" spans="1:10" ht="15.75" x14ac:dyDescent="0.25">
      <c r="A558" s="192"/>
      <c r="B558" s="31">
        <v>714</v>
      </c>
      <c r="C558" s="31"/>
      <c r="D558" s="31">
        <v>46</v>
      </c>
      <c r="E558" s="81" t="s">
        <v>232</v>
      </c>
      <c r="F558" s="69">
        <f t="shared" ref="F558:J558" si="157">F559</f>
        <v>9000</v>
      </c>
      <c r="G558" s="132">
        <f t="shared" si="157"/>
        <v>0</v>
      </c>
      <c r="H558" s="124">
        <f t="shared" si="157"/>
        <v>0</v>
      </c>
      <c r="I558" s="138">
        <f t="shared" si="157"/>
        <v>0</v>
      </c>
      <c r="J558" s="69">
        <f t="shared" si="157"/>
        <v>9000</v>
      </c>
    </row>
    <row r="559" spans="1:10" ht="15.75" x14ac:dyDescent="0.25">
      <c r="A559" s="192"/>
      <c r="B559" s="12"/>
      <c r="C559" s="12">
        <v>714007</v>
      </c>
      <c r="D559" s="12">
        <v>46</v>
      </c>
      <c r="E559" s="57" t="s">
        <v>233</v>
      </c>
      <c r="F559" s="134">
        <v>9000</v>
      </c>
      <c r="G559" s="98"/>
      <c r="H559" s="34"/>
      <c r="I559" s="116"/>
      <c r="J559" s="134">
        <f t="shared" si="143"/>
        <v>9000</v>
      </c>
    </row>
    <row r="560" spans="1:10" ht="15.75" x14ac:dyDescent="0.25">
      <c r="A560" s="50"/>
      <c r="B560" s="23">
        <v>717</v>
      </c>
      <c r="C560" s="21"/>
      <c r="D560" s="23" t="s">
        <v>250</v>
      </c>
      <c r="E560" s="81" t="s">
        <v>203</v>
      </c>
      <c r="F560" s="68">
        <f>F562+F563+F561</f>
        <v>126200</v>
      </c>
      <c r="G560" s="130">
        <f t="shared" ref="G560:J560" si="158">G562+G563+G561</f>
        <v>15000</v>
      </c>
      <c r="H560" s="97">
        <f t="shared" si="158"/>
        <v>0</v>
      </c>
      <c r="I560" s="137">
        <f t="shared" si="158"/>
        <v>0</v>
      </c>
      <c r="J560" s="68">
        <f t="shared" si="158"/>
        <v>141200</v>
      </c>
    </row>
    <row r="561" spans="1:10" ht="15.75" x14ac:dyDescent="0.25">
      <c r="A561" s="50"/>
      <c r="B561" s="23"/>
      <c r="C561" s="21">
        <v>717001</v>
      </c>
      <c r="D561" s="21">
        <v>46</v>
      </c>
      <c r="E561" s="57" t="s">
        <v>273</v>
      </c>
      <c r="F561" s="68"/>
      <c r="G561" s="131">
        <v>15000</v>
      </c>
      <c r="H561" s="121"/>
      <c r="I561" s="137"/>
      <c r="J561" s="134">
        <f t="shared" si="143"/>
        <v>15000</v>
      </c>
    </row>
    <row r="562" spans="1:10" ht="15.75" x14ac:dyDescent="0.25">
      <c r="A562" s="33"/>
      <c r="B562" s="31"/>
      <c r="C562" s="21">
        <v>717002</v>
      </c>
      <c r="D562" s="12">
        <v>46</v>
      </c>
      <c r="E562" s="73" t="s">
        <v>240</v>
      </c>
      <c r="F562" s="134">
        <v>36200</v>
      </c>
      <c r="G562" s="98"/>
      <c r="H562" s="34"/>
      <c r="I562" s="116"/>
      <c r="J562" s="134">
        <f t="shared" si="143"/>
        <v>36200</v>
      </c>
    </row>
    <row r="563" spans="1:10" ht="15.75" x14ac:dyDescent="0.25">
      <c r="A563" s="33"/>
      <c r="B563" s="31"/>
      <c r="C563" s="21">
        <v>717002</v>
      </c>
      <c r="D563" s="12" t="s">
        <v>23</v>
      </c>
      <c r="E563" s="73" t="s">
        <v>240</v>
      </c>
      <c r="F563" s="101">
        <v>90000</v>
      </c>
      <c r="G563" s="98"/>
      <c r="H563" s="34"/>
      <c r="I563" s="116"/>
      <c r="J563" s="101">
        <f t="shared" si="143"/>
        <v>90000</v>
      </c>
    </row>
    <row r="564" spans="1:10" ht="15.75" x14ac:dyDescent="0.25">
      <c r="A564" s="190" t="s">
        <v>128</v>
      </c>
      <c r="B564" s="54"/>
      <c r="C564" s="54"/>
      <c r="D564" s="53">
        <v>46</v>
      </c>
      <c r="E564" s="89" t="s">
        <v>229</v>
      </c>
      <c r="F564" s="135">
        <f>F565</f>
        <v>18000</v>
      </c>
      <c r="G564" s="129">
        <f t="shared" ref="G564:J565" si="159">G565</f>
        <v>-9000</v>
      </c>
      <c r="H564" s="123">
        <f t="shared" si="159"/>
        <v>0</v>
      </c>
      <c r="I564" s="136">
        <f t="shared" si="159"/>
        <v>0</v>
      </c>
      <c r="J564" s="135">
        <f t="shared" si="159"/>
        <v>9000</v>
      </c>
    </row>
    <row r="565" spans="1:10" ht="15.75" x14ac:dyDescent="0.25">
      <c r="A565" s="33"/>
      <c r="B565" s="31">
        <v>717</v>
      </c>
      <c r="C565" s="21"/>
      <c r="D565" s="31">
        <v>46</v>
      </c>
      <c r="E565" s="81" t="s">
        <v>203</v>
      </c>
      <c r="F565" s="67">
        <f>F566</f>
        <v>18000</v>
      </c>
      <c r="G565" s="131">
        <f t="shared" si="159"/>
        <v>-9000</v>
      </c>
      <c r="H565" s="121">
        <f t="shared" si="159"/>
        <v>0</v>
      </c>
      <c r="I565" s="139">
        <f t="shared" si="159"/>
        <v>0</v>
      </c>
      <c r="J565" s="67">
        <f t="shared" si="159"/>
        <v>9000</v>
      </c>
    </row>
    <row r="566" spans="1:10" ht="15.75" x14ac:dyDescent="0.25">
      <c r="A566" s="33"/>
      <c r="B566" s="31"/>
      <c r="C566" s="21">
        <v>717001</v>
      </c>
      <c r="D566" s="12">
        <v>46</v>
      </c>
      <c r="E566" s="73" t="s">
        <v>249</v>
      </c>
      <c r="F566" s="134">
        <v>18000</v>
      </c>
      <c r="G566" s="131">
        <v>-9000</v>
      </c>
      <c r="H566" s="34"/>
      <c r="I566" s="139"/>
      <c r="J566" s="134">
        <f t="shared" si="143"/>
        <v>9000</v>
      </c>
    </row>
    <row r="567" spans="1:10" ht="15.75" x14ac:dyDescent="0.25">
      <c r="A567" s="190" t="s">
        <v>135</v>
      </c>
      <c r="B567" s="54"/>
      <c r="C567" s="54"/>
      <c r="D567" s="53">
        <v>46</v>
      </c>
      <c r="E567" s="89" t="s">
        <v>136</v>
      </c>
      <c r="F567" s="135">
        <f>F570+F568</f>
        <v>0</v>
      </c>
      <c r="G567" s="129">
        <f t="shared" ref="G567:J567" si="160">G570+G568</f>
        <v>44000</v>
      </c>
      <c r="H567" s="123">
        <f t="shared" si="160"/>
        <v>0</v>
      </c>
      <c r="I567" s="136">
        <f t="shared" si="160"/>
        <v>0</v>
      </c>
      <c r="J567" s="135">
        <f t="shared" si="160"/>
        <v>44000</v>
      </c>
    </row>
    <row r="568" spans="1:10" ht="15.75" x14ac:dyDescent="0.25">
      <c r="A568" s="33"/>
      <c r="B568" s="31">
        <v>713</v>
      </c>
      <c r="C568" s="21"/>
      <c r="D568" s="31">
        <v>46</v>
      </c>
      <c r="E568" s="82" t="s">
        <v>201</v>
      </c>
      <c r="F568" s="68">
        <f>SUM(F569)</f>
        <v>0</v>
      </c>
      <c r="G568" s="130">
        <f t="shared" ref="G568:J568" si="161">SUM(G569)</f>
        <v>20000</v>
      </c>
      <c r="H568" s="97">
        <f t="shared" si="161"/>
        <v>0</v>
      </c>
      <c r="I568" s="137">
        <f t="shared" si="161"/>
        <v>0</v>
      </c>
      <c r="J568" s="68">
        <f t="shared" si="161"/>
        <v>20000</v>
      </c>
    </row>
    <row r="569" spans="1:10" ht="15.75" x14ac:dyDescent="0.25">
      <c r="A569" s="33"/>
      <c r="B569" s="31"/>
      <c r="C569" s="21">
        <v>713005</v>
      </c>
      <c r="D569" s="12">
        <v>46</v>
      </c>
      <c r="E569" s="73" t="s">
        <v>274</v>
      </c>
      <c r="F569" s="67"/>
      <c r="G569" s="131">
        <v>20000</v>
      </c>
      <c r="H569" s="121"/>
      <c r="I569" s="139"/>
      <c r="J569" s="134">
        <f t="shared" si="143"/>
        <v>20000</v>
      </c>
    </row>
    <row r="570" spans="1:10" ht="15.75" x14ac:dyDescent="0.25">
      <c r="A570" s="33"/>
      <c r="B570" s="31">
        <v>717</v>
      </c>
      <c r="C570" s="21"/>
      <c r="D570" s="31">
        <v>46</v>
      </c>
      <c r="E570" s="82" t="s">
        <v>203</v>
      </c>
      <c r="F570" s="68">
        <f>SUM(F571:F573)</f>
        <v>0</v>
      </c>
      <c r="G570" s="130">
        <f t="shared" ref="G570:J570" si="162">SUM(G571:G573)</f>
        <v>24000</v>
      </c>
      <c r="H570" s="97">
        <f t="shared" si="162"/>
        <v>0</v>
      </c>
      <c r="I570" s="137">
        <f t="shared" si="162"/>
        <v>0</v>
      </c>
      <c r="J570" s="68">
        <f t="shared" si="162"/>
        <v>24000</v>
      </c>
    </row>
    <row r="571" spans="1:10" ht="15.75" x14ac:dyDescent="0.25">
      <c r="A571" s="33"/>
      <c r="B571" s="31"/>
      <c r="C571" s="21">
        <v>717002</v>
      </c>
      <c r="D571" s="12">
        <v>46</v>
      </c>
      <c r="E571" s="73" t="s">
        <v>275</v>
      </c>
      <c r="F571" s="67"/>
      <c r="G571" s="131">
        <v>9000</v>
      </c>
      <c r="H571" s="121"/>
      <c r="I571" s="139"/>
      <c r="J571" s="134">
        <f t="shared" si="143"/>
        <v>9000</v>
      </c>
    </row>
    <row r="572" spans="1:10" ht="15.75" x14ac:dyDescent="0.25">
      <c r="A572" s="33"/>
      <c r="B572" s="31"/>
      <c r="C572" s="21">
        <v>717002</v>
      </c>
      <c r="D572" s="12">
        <v>46</v>
      </c>
      <c r="E572" s="73" t="s">
        <v>276</v>
      </c>
      <c r="F572" s="67"/>
      <c r="G572" s="131">
        <v>10000</v>
      </c>
      <c r="H572" s="121"/>
      <c r="I572" s="139"/>
      <c r="J572" s="134">
        <f t="shared" si="143"/>
        <v>10000</v>
      </c>
    </row>
    <row r="573" spans="1:10" ht="15.75" x14ac:dyDescent="0.25">
      <c r="A573" s="33"/>
      <c r="B573" s="31"/>
      <c r="C573" s="21">
        <v>717002</v>
      </c>
      <c r="D573" s="12">
        <v>46</v>
      </c>
      <c r="E573" s="73" t="s">
        <v>277</v>
      </c>
      <c r="F573" s="67"/>
      <c r="G573" s="131">
        <v>5000</v>
      </c>
      <c r="H573" s="121"/>
      <c r="I573" s="139"/>
      <c r="J573" s="134">
        <f t="shared" si="143"/>
        <v>5000</v>
      </c>
    </row>
    <row r="574" spans="1:10" ht="15.75" x14ac:dyDescent="0.25">
      <c r="A574" s="190" t="s">
        <v>165</v>
      </c>
      <c r="B574" s="54"/>
      <c r="C574" s="54"/>
      <c r="D574" s="53">
        <v>46</v>
      </c>
      <c r="E574" s="89" t="s">
        <v>166</v>
      </c>
      <c r="F574" s="135">
        <f>F575</f>
        <v>10027</v>
      </c>
      <c r="G574" s="129">
        <f t="shared" ref="G574:J574" si="163">G575</f>
        <v>0</v>
      </c>
      <c r="H574" s="123">
        <f t="shared" si="163"/>
        <v>0</v>
      </c>
      <c r="I574" s="136">
        <f t="shared" si="163"/>
        <v>0</v>
      </c>
      <c r="J574" s="135">
        <f t="shared" si="163"/>
        <v>10027</v>
      </c>
    </row>
    <row r="575" spans="1:10" ht="15.75" x14ac:dyDescent="0.25">
      <c r="A575" s="33"/>
      <c r="B575" s="31">
        <v>717</v>
      </c>
      <c r="C575" s="21"/>
      <c r="D575" s="12">
        <v>46</v>
      </c>
      <c r="E575" s="73" t="s">
        <v>203</v>
      </c>
      <c r="F575" s="67">
        <f>F576</f>
        <v>10027</v>
      </c>
      <c r="G575" s="133"/>
      <c r="H575" s="34"/>
      <c r="I575" s="116"/>
      <c r="J575" s="99">
        <f t="shared" si="143"/>
        <v>10027</v>
      </c>
    </row>
    <row r="576" spans="1:10" ht="15.75" x14ac:dyDescent="0.25">
      <c r="A576" s="33"/>
      <c r="B576" s="31"/>
      <c r="C576" s="21">
        <v>717002</v>
      </c>
      <c r="D576" s="12">
        <v>46</v>
      </c>
      <c r="E576" s="73" t="s">
        <v>252</v>
      </c>
      <c r="F576" s="134">
        <v>10027</v>
      </c>
      <c r="G576" s="133"/>
      <c r="H576" s="34"/>
      <c r="I576" s="116"/>
      <c r="J576" s="134">
        <f t="shared" si="143"/>
        <v>10027</v>
      </c>
    </row>
    <row r="577" spans="1:10" ht="15.75" x14ac:dyDescent="0.25">
      <c r="A577" s="33"/>
      <c r="B577" s="31"/>
      <c r="C577" s="21"/>
      <c r="D577" s="12"/>
      <c r="E577" s="73"/>
      <c r="F577" s="67"/>
      <c r="G577" s="133"/>
      <c r="H577" s="34"/>
      <c r="I577" s="116"/>
      <c r="J577" s="67"/>
    </row>
    <row r="578" spans="1:10" ht="15.75" x14ac:dyDescent="0.25">
      <c r="A578" s="25"/>
      <c r="B578" s="26"/>
      <c r="C578" s="26"/>
      <c r="D578" s="26"/>
      <c r="E578" s="79" t="s">
        <v>234</v>
      </c>
      <c r="F578" s="109">
        <v>0</v>
      </c>
      <c r="G578" s="163">
        <v>10000</v>
      </c>
      <c r="H578" s="148">
        <f>H579</f>
        <v>0</v>
      </c>
      <c r="I578" s="180">
        <v>0</v>
      </c>
      <c r="J578" s="109">
        <f>F578+G578+H578-I578</f>
        <v>10000</v>
      </c>
    </row>
    <row r="579" spans="1:10" ht="15.75" x14ac:dyDescent="0.25">
      <c r="A579" s="190" t="s">
        <v>31</v>
      </c>
      <c r="B579" s="153"/>
      <c r="C579" s="153"/>
      <c r="D579" s="199" t="s">
        <v>319</v>
      </c>
      <c r="E579" s="158" t="s">
        <v>286</v>
      </c>
      <c r="F579" s="172">
        <v>0</v>
      </c>
      <c r="G579" s="169">
        <v>10000</v>
      </c>
      <c r="H579" s="154">
        <f>H580</f>
        <v>0</v>
      </c>
      <c r="I579" s="186">
        <v>0</v>
      </c>
      <c r="J579" s="172">
        <f>F579+G579+H579-I579</f>
        <v>10000</v>
      </c>
    </row>
    <row r="580" spans="1:10" ht="15.75" x14ac:dyDescent="0.25">
      <c r="A580" s="50"/>
      <c r="B580" s="23">
        <v>819</v>
      </c>
      <c r="C580" s="23"/>
      <c r="D580" s="21">
        <v>71</v>
      </c>
      <c r="E580" s="85" t="s">
        <v>287</v>
      </c>
      <c r="F580" s="67">
        <v>0</v>
      </c>
      <c r="G580" s="131">
        <f>G581</f>
        <v>10000</v>
      </c>
      <c r="H580" s="121">
        <f t="shared" ref="H580:J580" si="164">H581</f>
        <v>0</v>
      </c>
      <c r="I580" s="139">
        <f t="shared" si="164"/>
        <v>0</v>
      </c>
      <c r="J580" s="67">
        <f t="shared" si="164"/>
        <v>10000</v>
      </c>
    </row>
    <row r="581" spans="1:10" ht="16.5" thickBot="1" x14ac:dyDescent="0.3">
      <c r="A581" s="193"/>
      <c r="B581" s="194"/>
      <c r="C581" s="194">
        <v>819002</v>
      </c>
      <c r="D581" s="194">
        <v>71</v>
      </c>
      <c r="E581" s="195" t="s">
        <v>288</v>
      </c>
      <c r="F581" s="122">
        <v>0</v>
      </c>
      <c r="G581" s="196">
        <v>10000</v>
      </c>
      <c r="H581" s="197">
        <v>0</v>
      </c>
      <c r="I581" s="198">
        <v>0</v>
      </c>
      <c r="J581" s="122">
        <f>F581+G581+H581-I581</f>
        <v>10000</v>
      </c>
    </row>
    <row r="582" spans="1:10" ht="15.75" x14ac:dyDescent="0.25">
      <c r="E582" s="56"/>
    </row>
    <row r="583" spans="1:10" ht="15.75" x14ac:dyDescent="0.25">
      <c r="E583" s="56"/>
    </row>
    <row r="584" spans="1:10" x14ac:dyDescent="0.25">
      <c r="A584" t="s">
        <v>304</v>
      </c>
    </row>
    <row r="585" spans="1:10" x14ac:dyDescent="0.25">
      <c r="E585" s="71"/>
    </row>
    <row r="586" spans="1:10" x14ac:dyDescent="0.25">
      <c r="E586" s="91"/>
      <c r="I586" s="200" t="s">
        <v>320</v>
      </c>
      <c r="J586" s="200"/>
    </row>
    <row r="587" spans="1:10" x14ac:dyDescent="0.25">
      <c r="I587" s="200"/>
      <c r="J587" s="200"/>
    </row>
    <row r="588" spans="1:10" x14ac:dyDescent="0.25">
      <c r="I588" s="200" t="s">
        <v>297</v>
      </c>
      <c r="J588" s="200"/>
    </row>
  </sheetData>
  <mergeCells count="6">
    <mergeCell ref="I588:J588"/>
    <mergeCell ref="F7:F9"/>
    <mergeCell ref="G7:G9"/>
    <mergeCell ref="J7:J9"/>
    <mergeCell ref="A4:J4"/>
    <mergeCell ref="I586:J587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Magdaléna Balážová</cp:lastModifiedBy>
  <cp:lastPrinted>2022-03-31T06:20:50Z</cp:lastPrinted>
  <dcterms:created xsi:type="dcterms:W3CDTF">2021-02-03T10:57:56Z</dcterms:created>
  <dcterms:modified xsi:type="dcterms:W3CDTF">2022-04-01T08:27:05Z</dcterms:modified>
</cp:coreProperties>
</file>