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Desktop\Rozpočty mestskej časti\Rozpocet 2019\"/>
    </mc:Choice>
  </mc:AlternateContent>
  <xr:revisionPtr revIDLastSave="0" documentId="13_ncr:1_{7727C7D3-3EFB-4C97-A559-E02FFB582AF5}" xr6:coauthVersionLast="44" xr6:coauthVersionMax="44" xr10:uidLastSave="{00000000-0000-0000-0000-000000000000}"/>
  <bookViews>
    <workbookView xWindow="-108" yWindow="-108" windowWidth="23256" windowHeight="12576" xr2:uid="{CA6160DE-B0F7-4993-AAA3-5723BE04253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7" i="1" l="1"/>
  <c r="F17" i="1"/>
  <c r="G30" i="1"/>
  <c r="H30" i="1"/>
  <c r="I30" i="1"/>
  <c r="F30" i="1"/>
  <c r="F20" i="1"/>
  <c r="G48" i="1"/>
  <c r="G47" i="1" s="1"/>
  <c r="H48" i="1"/>
  <c r="H47" i="1" s="1"/>
  <c r="F48" i="1"/>
  <c r="F47" i="1" s="1"/>
  <c r="G57" i="1"/>
  <c r="G56" i="1" s="1"/>
  <c r="H57" i="1"/>
  <c r="H56" i="1" s="1"/>
  <c r="F57" i="1"/>
  <c r="F56" i="1" s="1"/>
  <c r="I66" i="1"/>
  <c r="G77" i="1"/>
  <c r="G73" i="1" s="1"/>
  <c r="H77" i="1"/>
  <c r="G81" i="1"/>
  <c r="G80" i="1" s="1"/>
  <c r="H81" i="1"/>
  <c r="H80" i="1" s="1"/>
  <c r="F81" i="1"/>
  <c r="F80" i="1" s="1"/>
  <c r="I83" i="1"/>
  <c r="I82" i="1"/>
  <c r="G86" i="1"/>
  <c r="G85" i="1" s="1"/>
  <c r="H86" i="1"/>
  <c r="H85" i="1" s="1"/>
  <c r="F86" i="1"/>
  <c r="F85" i="1" s="1"/>
  <c r="G91" i="1"/>
  <c r="G90" i="1" s="1"/>
  <c r="G89" i="1" s="1"/>
  <c r="H91" i="1"/>
  <c r="H90" i="1" s="1"/>
  <c r="H89" i="1" s="1"/>
  <c r="F91" i="1"/>
  <c r="F90" i="1" s="1"/>
  <c r="F89" i="1" s="1"/>
  <c r="G94" i="1"/>
  <c r="G93" i="1" s="1"/>
  <c r="H94" i="1"/>
  <c r="H93" i="1" s="1"/>
  <c r="F94" i="1"/>
  <c r="F93" i="1" s="1"/>
  <c r="G115" i="1"/>
  <c r="G114" i="1" s="1"/>
  <c r="H115" i="1"/>
  <c r="H114" i="1" s="1"/>
  <c r="F115" i="1"/>
  <c r="F114" i="1" s="1"/>
  <c r="I116" i="1"/>
  <c r="I115" i="1" s="1"/>
  <c r="I114" i="1" s="1"/>
  <c r="H108" i="1"/>
  <c r="H111" i="1"/>
  <c r="G111" i="1"/>
  <c r="F111" i="1"/>
  <c r="I113" i="1"/>
  <c r="F117" i="1"/>
  <c r="I119" i="1"/>
  <c r="I120" i="1"/>
  <c r="H118" i="1"/>
  <c r="H117" i="1" s="1"/>
  <c r="G118" i="1"/>
  <c r="G117" i="1" s="1"/>
  <c r="H121" i="1"/>
  <c r="G20" i="1"/>
  <c r="H20" i="1"/>
  <c r="I122" i="1"/>
  <c r="I112" i="1"/>
  <c r="I110" i="1"/>
  <c r="G109" i="1"/>
  <c r="G108" i="1" s="1"/>
  <c r="F109" i="1"/>
  <c r="F108" i="1" s="1"/>
  <c r="I104" i="1"/>
  <c r="I103" i="1" s="1"/>
  <c r="I102" i="1" s="1"/>
  <c r="H103" i="1"/>
  <c r="H102" i="1" s="1"/>
  <c r="G103" i="1"/>
  <c r="G102" i="1" s="1"/>
  <c r="F103" i="1"/>
  <c r="F102" i="1" s="1"/>
  <c r="I99" i="1"/>
  <c r="I98" i="1" s="1"/>
  <c r="I97" i="1" s="1"/>
  <c r="H98" i="1"/>
  <c r="H97" i="1" s="1"/>
  <c r="G98" i="1"/>
  <c r="G97" i="1" s="1"/>
  <c r="F98" i="1"/>
  <c r="F97" i="1" s="1"/>
  <c r="I95" i="1"/>
  <c r="I94" i="1" s="1"/>
  <c r="I93" i="1" s="1"/>
  <c r="I92" i="1"/>
  <c r="I91" i="1" s="1"/>
  <c r="I90" i="1" s="1"/>
  <c r="I89" i="1" s="1"/>
  <c r="I87" i="1"/>
  <c r="I86" i="1" s="1"/>
  <c r="I85" i="1" s="1"/>
  <c r="I78" i="1"/>
  <c r="F77" i="1"/>
  <c r="I76" i="1"/>
  <c r="I75" i="1"/>
  <c r="H74" i="1"/>
  <c r="F74" i="1"/>
  <c r="I72" i="1"/>
  <c r="I71" i="1"/>
  <c r="I70" i="1"/>
  <c r="I69" i="1"/>
  <c r="I68" i="1"/>
  <c r="I67" i="1"/>
  <c r="I65" i="1"/>
  <c r="H64" i="1"/>
  <c r="G64" i="1"/>
  <c r="F64" i="1"/>
  <c r="I63" i="1"/>
  <c r="I62" i="1"/>
  <c r="H61" i="1"/>
  <c r="G61" i="1"/>
  <c r="F61" i="1"/>
  <c r="I59" i="1"/>
  <c r="I58" i="1"/>
  <c r="I52" i="1"/>
  <c r="I51" i="1" s="1"/>
  <c r="I50" i="1" s="1"/>
  <c r="H51" i="1"/>
  <c r="H50" i="1" s="1"/>
  <c r="G51" i="1"/>
  <c r="G50" i="1" s="1"/>
  <c r="F51" i="1"/>
  <c r="F50" i="1" s="1"/>
  <c r="I49" i="1"/>
  <c r="I48" i="1" s="1"/>
  <c r="I47" i="1" s="1"/>
  <c r="I45" i="1"/>
  <c r="H44" i="1"/>
  <c r="G44" i="1"/>
  <c r="F44" i="1"/>
  <c r="I43" i="1"/>
  <c r="H42" i="1"/>
  <c r="G42" i="1"/>
  <c r="F42" i="1"/>
  <c r="I41" i="1"/>
  <c r="I40" i="1"/>
  <c r="H39" i="1"/>
  <c r="G39" i="1"/>
  <c r="F39" i="1"/>
  <c r="I36" i="1"/>
  <c r="I35" i="1"/>
  <c r="H34" i="1"/>
  <c r="G34" i="1"/>
  <c r="F34" i="1"/>
  <c r="I33" i="1"/>
  <c r="I32" i="1"/>
  <c r="H31" i="1"/>
  <c r="G31" i="1"/>
  <c r="F31" i="1"/>
  <c r="I29" i="1"/>
  <c r="I28" i="1"/>
  <c r="I27" i="1"/>
  <c r="I26" i="1"/>
  <c r="I25" i="1"/>
  <c r="I24" i="1"/>
  <c r="H23" i="1"/>
  <c r="G23" i="1"/>
  <c r="F23" i="1"/>
  <c r="I22" i="1"/>
  <c r="I21" i="1"/>
  <c r="H15" i="1"/>
  <c r="G15" i="1"/>
  <c r="F15" i="1"/>
  <c r="I14" i="1"/>
  <c r="I13" i="1"/>
  <c r="I12" i="1"/>
  <c r="F19" i="1" l="1"/>
  <c r="G19" i="1"/>
  <c r="H19" i="1"/>
  <c r="F38" i="1"/>
  <c r="H38" i="1"/>
  <c r="G38" i="1"/>
  <c r="I57" i="1"/>
  <c r="I56" i="1" s="1"/>
  <c r="G60" i="1"/>
  <c r="G54" i="1" s="1"/>
  <c r="H73" i="1"/>
  <c r="H60" i="1" s="1"/>
  <c r="H54" i="1" s="1"/>
  <c r="H17" i="1" s="1"/>
  <c r="F73" i="1"/>
  <c r="F60" i="1" s="1"/>
  <c r="F54" i="1" s="1"/>
  <c r="I81" i="1"/>
  <c r="I80" i="1" s="1"/>
  <c r="H106" i="1"/>
  <c r="F106" i="1"/>
  <c r="G106" i="1"/>
  <c r="I111" i="1"/>
  <c r="I118" i="1"/>
  <c r="I117" i="1" s="1"/>
  <c r="I20" i="1"/>
  <c r="I109" i="1"/>
  <c r="I108" i="1" s="1"/>
  <c r="I15" i="1"/>
  <c r="I77" i="1"/>
  <c r="I31" i="1"/>
  <c r="I64" i="1"/>
  <c r="I42" i="1"/>
  <c r="I44" i="1"/>
  <c r="I34" i="1"/>
  <c r="I61" i="1"/>
  <c r="I121" i="1"/>
  <c r="I23" i="1"/>
  <c r="I39" i="1"/>
  <c r="I74" i="1"/>
  <c r="I19" i="1" l="1"/>
  <c r="I38" i="1"/>
  <c r="I73" i="1"/>
  <c r="I60" i="1" s="1"/>
  <c r="I54" i="1" s="1"/>
  <c r="I17" i="1" s="1"/>
  <c r="I10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spravca</author>
  </authors>
  <commentList>
    <comment ref="G13" authorId="0" shapeId="0" xr:uid="{B8C9B30E-6A8D-4552-9B44-D600B3152992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dorovnanie rozpočtu na skutočné plnenie príjmov</t>
        </r>
      </text>
    </comment>
    <comment ref="I15" authorId="0" shapeId="0" xr:uid="{187468AD-792E-42D6-BE8A-72878FED0BE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nerealizácie projektu § 54 pre 12 ľudí je dopadom celkové zníženie príjmov </t>
        </r>
      </text>
    </comment>
    <comment ref="H21" authorId="0" shapeId="0" xr:uid="{A214F2AF-6C51-4192-BFB5-15885DF35FA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na transfery - PN</t>
        </r>
      </text>
    </comment>
    <comment ref="G32" authorId="0" shapeId="0" xr:uid="{F53A3125-7AA7-4117-A086-FF64E9913D70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obsadením miesta na údržbe vzniká potreba nákupov rôzneho materiálu a náradia na opravu interiéru i vonkajšieho majetku MĆ</t>
        </r>
      </text>
    </comment>
    <comment ref="G33" authorId="0" shapeId="0" xr:uid="{AC2B4545-9CD4-4EBE-A667-9C0819BEEFF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nárast počtu licencií z dôvodu nárastu počtu zamestnancov</t>
        </r>
      </text>
    </comment>
    <comment ref="H33" authorId="0" shapeId="0" xr:uid="{130E1775-87B7-476D-A45E-A0A89AFA26E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presun finančných prostriedkov na prenájom dochádzkového systému
</t>
        </r>
      </text>
    </comment>
    <comment ref="G36" authorId="0" shapeId="0" xr:uid="{854B626D-391A-414C-8EC9-924AFE849F25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čerpanie v tejto podpoložke je na 88,74 %, úprava je nevyhnutná vzhľadom na update.</t>
        </r>
      </text>
    </comment>
    <comment ref="H45" authorId="0" shapeId="0" xr:uid="{DF55B817-C670-4608-BE55-72E0F0025FC1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skutočných vratiek.</t>
        </r>
      </text>
    </comment>
    <comment ref="G49" authorId="0" shapeId="0" xr:uid="{F31977BA-20BD-4549-B269-201F7F35DC89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pre zabezpečenie úpravy ciest, najmä výtlkov po zime je nevyhnutná táto úprava rozpočtu
</t>
        </r>
      </text>
    </comment>
    <comment ref="G52" authorId="0" shapeId="0" xr:uid="{14801AD9-1138-457B-A609-FD9D58882DD6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odvoz odpadu naviac - veľkokapacitné kontajnery</t>
        </r>
      </text>
    </comment>
    <comment ref="H60" authorId="0" shapeId="0" xr:uid="{203E07E8-9711-4206-BEE5-4727D3EE2583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z dôvodu ukončenia projektu a z dôvodu nižšieho počtu pracovníkov, s ktorými sa v projekte uvažovalo</t>
        </r>
      </text>
    </comment>
    <comment ref="G80" authorId="0" shapeId="0" xr:uid="{049C56F9-31FA-44E4-B4D2-5405B3A1A37B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Nový projekt § 50 j napočítaný pre 4 ľudí od 1.6.2019
</t>
        </r>
      </text>
    </comment>
    <comment ref="G87" authorId="0" shapeId="0" xr:uid="{CB3ED794-4DC8-4CEC-9936-DA59B52189CC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úprava rozpočtu na kosby</t>
        </r>
      </text>
    </comment>
    <comment ref="G92" authorId="0" shapeId="0" xr:uid="{28F4AE17-8040-4728-AAAE-53DAE323D16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rozširovania aktivít, potrebná aj úprava rozpočtu</t>
        </r>
      </text>
    </comment>
    <comment ref="G95" authorId="0" shapeId="0" xr:uid="{37882C72-7D17-4709-BBF7-30F33A4D8B2D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nárast akcií, potrebná úprava rozpočtu</t>
        </r>
      </text>
    </comment>
    <comment ref="G99" authorId="0" shapeId="0" xr:uid="{DE7A7591-12FE-4867-A335-0B1C65E9F887}">
      <text>
        <r>
          <rPr>
            <b/>
            <sz val="9"/>
            <color indexed="81"/>
            <rFont val="Tahoma"/>
            <family val="2"/>
            <charset val="238"/>
          </rPr>
          <t>spravca:</t>
        </r>
        <r>
          <rPr>
            <sz val="9"/>
            <color indexed="81"/>
            <rFont val="Tahoma"/>
            <family val="2"/>
            <charset val="238"/>
          </rPr>
          <t xml:space="preserve">
z dôvodu nárastu cien za školenia, kurzy a semináre, nevyhnutná úprava rozpočtu</t>
        </r>
      </text>
    </comment>
  </commentList>
</comments>
</file>

<file path=xl/sharedStrings.xml><?xml version="1.0" encoding="utf-8"?>
<sst xmlns="http://schemas.openxmlformats.org/spreadsheetml/2006/main" count="160" uniqueCount="106">
  <si>
    <t>Mestská časť Košice-Sídlisko KVP, Trieda KVP č. 1, 040 23 Košice</t>
  </si>
  <si>
    <t>IV. zmena rozpočtu na rok 2019</t>
  </si>
  <si>
    <t>Mesiac: September 2019</t>
  </si>
  <si>
    <t xml:space="preserve">funkčná </t>
  </si>
  <si>
    <t>kód</t>
  </si>
  <si>
    <t>upravený</t>
  </si>
  <si>
    <t>úprava</t>
  </si>
  <si>
    <t>klasifikácia</t>
  </si>
  <si>
    <t>položka</t>
  </si>
  <si>
    <t xml:space="preserve">podpoložka </t>
  </si>
  <si>
    <t>zdroja</t>
  </si>
  <si>
    <t>text</t>
  </si>
  <si>
    <t>rozpočet</t>
  </si>
  <si>
    <t>+</t>
  </si>
  <si>
    <t>-</t>
  </si>
  <si>
    <t xml:space="preserve">po III. zmene </t>
  </si>
  <si>
    <t>po IV. zmene</t>
  </si>
  <si>
    <t>rozpočtu</t>
  </si>
  <si>
    <t>Príjmy</t>
  </si>
  <si>
    <t>Príjmy z predaja kapitálových aktív - majetku</t>
  </si>
  <si>
    <t>Z náhrad z poistného plnenia</t>
  </si>
  <si>
    <t>Z výťažkov z lotérií a iných podobných hier</t>
  </si>
  <si>
    <t>11H, 46</t>
  </si>
  <si>
    <t>Príjmy celkom:</t>
  </si>
  <si>
    <t>Výdavky - bežné celkom:</t>
  </si>
  <si>
    <t>01.1.1</t>
  </si>
  <si>
    <t>41/111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</si>
  <si>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</si>
  <si>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</si>
  <si>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</si>
  <si>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</si>
  <si>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</si>
  <si>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</si>
  <si>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</si>
  <si>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</si>
  <si>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</si>
  <si>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</si>
  <si>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</si>
  <si>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</si>
  <si>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</si>
  <si>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</si>
  <si>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Tovary a ďalšie služby celkom</t>
  </si>
  <si>
    <t>Materiál</t>
  </si>
  <si>
    <t>Výpočtová technika</t>
  </si>
  <si>
    <t>Prevádzkové stroje, prístroje ...</t>
  </si>
  <si>
    <t>Všeobecný materiál</t>
  </si>
  <si>
    <t>Softvér</t>
  </si>
  <si>
    <t>Rutinná a štandardná údržba</t>
  </si>
  <si>
    <t>špeciálnych strojov ...</t>
  </si>
  <si>
    <t>budov, objektov a ich častí</t>
  </si>
  <si>
    <t>softvéru</t>
  </si>
  <si>
    <t>Služby</t>
  </si>
  <si>
    <t>Všeobecné služby</t>
  </si>
  <si>
    <t>Prídel do sociálneho fondu</t>
  </si>
  <si>
    <t>Transfery jednotlivcom a neziskovým právnickým osobám</t>
  </si>
  <si>
    <t>na nemocenské dávky</t>
  </si>
  <si>
    <t>Vrátenie príjmov z minulých rokov</t>
  </si>
  <si>
    <t>04.5.1</t>
  </si>
  <si>
    <t>Cestná doprava /tovary a ďalšie služby celkom</t>
  </si>
  <si>
    <t>11H,41</t>
  </si>
  <si>
    <t>05.1.0</t>
  </si>
  <si>
    <t>Nakladanie s odpadmi /tovary a ďalšie služby celkom</t>
  </si>
  <si>
    <t>05.3.0</t>
  </si>
  <si>
    <t>06.2.0</t>
  </si>
  <si>
    <t>3AC1,2,3AL1, 41</t>
  </si>
  <si>
    <t xml:space="preserve">Rozvoj obcí </t>
  </si>
  <si>
    <t>Výdavky súvisiace so zamestnávaním UoZ</t>
  </si>
  <si>
    <t>Výdavky súvisiace so zamestnávaním UoZ § 52/tovary a ďalšie služby celkom</t>
  </si>
  <si>
    <t>Výdavky súvisiace so zamestnávaním UoZ § 54, Národný projekt "Praxou k zamestnaniu" - prebiehajúci NP</t>
  </si>
  <si>
    <t>3AC1,2, AL1</t>
  </si>
  <si>
    <t>stravovanie</t>
  </si>
  <si>
    <t xml:space="preserve">Výdavky súvisiace so zamestnávaním UoZ § 50 j od 1.9.2019 </t>
  </si>
  <si>
    <t>41, 11H</t>
  </si>
  <si>
    <t>Výdavky súvisiace s rozvojom obcí</t>
  </si>
  <si>
    <t>08.1.0</t>
  </si>
  <si>
    <t>Rekreačné a športové služby</t>
  </si>
  <si>
    <t>Športové podujatia</t>
  </si>
  <si>
    <t>Konkurzy a súťaže</t>
  </si>
  <si>
    <t>08.2.0/A</t>
  </si>
  <si>
    <t>Kultúrne služby (kultúrne podujatia)</t>
  </si>
  <si>
    <t>08.2.0/B</t>
  </si>
  <si>
    <t>09.5.0</t>
  </si>
  <si>
    <t>Vzdelávanie nedefinované podľa úrovne</t>
  </si>
  <si>
    <t>školenia, kurzy, semináre ...</t>
  </si>
  <si>
    <t>10.7.0</t>
  </si>
  <si>
    <t>Sociálna pomoc občanom v hmotnej a sociálnej núdzi</t>
  </si>
  <si>
    <t>na dávku v hmotnej núdzi a príspevky k dávke</t>
  </si>
  <si>
    <t>Výkonné a zákonodarné orgány</t>
  </si>
  <si>
    <t>Nákup strojov, prístrojov, zariadení, techniky..</t>
  </si>
  <si>
    <t>Nákup klimatizácie pre budovu Miestneho úradu</t>
  </si>
  <si>
    <t>Realizácia stavieb a ich technického zhodnotenia</t>
  </si>
  <si>
    <t>Cestná doprava</t>
  </si>
  <si>
    <t>Rozvoj obcí</t>
  </si>
  <si>
    <t>Kultúrne služby/Klubové a špeciálne kult. zar.</t>
  </si>
  <si>
    <t>Nákup klimatizácie pre DC</t>
  </si>
  <si>
    <t>41, 11 H</t>
  </si>
  <si>
    <t>Ochranné pracovné odevy a pomôcky</t>
  </si>
  <si>
    <t>Školenia, kurzy</t>
  </si>
  <si>
    <t>Chodník pri OC Billa</t>
  </si>
  <si>
    <t>Bezpečnosť pri školách</t>
  </si>
  <si>
    <t>Nabíjacia stanica</t>
  </si>
  <si>
    <t>PD, hydrogeologický prieskum a zameranie prameňa</t>
  </si>
  <si>
    <t>Realizácia uzamykateľných kontajnerovísk</t>
  </si>
  <si>
    <t>Ochrana životného prostredia</t>
  </si>
  <si>
    <t>Zmeny kapitálových výdavkov celkom:</t>
  </si>
  <si>
    <t>Vypracoval: Ing. Háberova, Ing. Sirotňáková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</si>
</sst>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49" fontId="4" fillId="2" borderId="3" xfId="0" applyNumberFormat="1" applyFont="1" applyFill="1" applyBorder="1"/>
    <xf numFmtId="0" fontId="4" fillId="2" borderId="5" xfId="0" applyFont="1" applyFill="1" applyBorder="1"/>
    <xf numFmtId="49" fontId="4" fillId="2" borderId="5" xfId="0" applyNumberFormat="1" applyFont="1" applyFill="1" applyBorder="1"/>
    <xf numFmtId="0" fontId="4" fillId="0" borderId="6" xfId="0" applyFont="1" applyBorder="1"/>
    <xf numFmtId="0" fontId="5" fillId="0" borderId="6" xfId="0" applyFont="1" applyBorder="1"/>
    <xf numFmtId="0" fontId="4" fillId="0" borderId="7" xfId="0" applyFont="1" applyBorder="1"/>
    <xf numFmtId="3" fontId="4" fillId="0" borderId="7" xfId="0" applyNumberFormat="1" applyFont="1" applyBorder="1"/>
    <xf numFmtId="0" fontId="0" fillId="0" borderId="7" xfId="0" applyBorder="1"/>
    <xf numFmtId="3" fontId="0" fillId="0" borderId="7" xfId="0" applyNumberFormat="1" applyBorder="1"/>
    <xf numFmtId="0" fontId="4" fillId="0" borderId="7" xfId="0" applyFont="1" applyBorder="1" applyAlignment="1">
      <alignment wrapText="1"/>
    </xf>
    <xf numFmtId="0" fontId="4" fillId="3" borderId="7" xfId="0" applyFont="1" applyFill="1" applyBorder="1"/>
    <xf numFmtId="0" fontId="5" fillId="3" borderId="7" xfId="0" applyFont="1" applyFill="1" applyBorder="1"/>
    <xf numFmtId="3" fontId="6" fillId="3" borderId="7" xfId="0" applyNumberFormat="1" applyFont="1" applyFill="1" applyBorder="1"/>
    <xf numFmtId="3" fontId="0" fillId="0" borderId="0" xfId="0" applyNumberFormat="1"/>
    <xf numFmtId="49" fontId="4" fillId="4" borderId="7" xfId="0" applyNumberFormat="1" applyFont="1" applyFill="1" applyBorder="1"/>
    <xf numFmtId="0" fontId="4" fillId="4" borderId="7" xfId="0" applyFont="1" applyFill="1" applyBorder="1"/>
    <xf numFmtId="0" fontId="5" fillId="4" borderId="7" xfId="0" applyFont="1" applyFill="1" applyBorder="1"/>
    <xf numFmtId="3" fontId="5" fillId="4" borderId="7" xfId="0" applyNumberFormat="1" applyFont="1" applyFill="1" applyBorder="1"/>
    <xf numFmtId="0" fontId="5" fillId="0" borderId="7" xfId="0" applyFont="1" applyBorder="1"/>
    <xf numFmtId="3" fontId="5" fillId="0" borderId="7" xfId="0" applyNumberFormat="1" applyFont="1" applyBorder="1"/>
    <xf numFmtId="0" fontId="5" fillId="0" borderId="7" xfId="0" applyFont="1" applyBorder="1" applyAlignment="1">
      <alignment wrapText="1"/>
    </xf>
    <xf numFmtId="49" fontId="5" fillId="4" borderId="7" xfId="0" applyNumberFormat="1" applyFont="1" applyFill="1" applyBorder="1"/>
    <xf numFmtId="0" fontId="1" fillId="4" borderId="7" xfId="0" applyFont="1" applyFill="1" applyBorder="1"/>
    <xf numFmtId="0" fontId="5" fillId="4" borderId="7" xfId="0" applyFont="1" applyFill="1" applyBorder="1" applyAlignment="1">
      <alignment wrapText="1"/>
    </xf>
    <xf numFmtId="0" fontId="0" fillId="4" borderId="7" xfId="0" applyFill="1" applyBorder="1"/>
    <xf numFmtId="0" fontId="8" fillId="0" borderId="7" xfId="0" applyFont="1" applyBorder="1"/>
    <xf numFmtId="0" fontId="8" fillId="0" borderId="0" xfId="0" applyFont="1"/>
    <xf numFmtId="3" fontId="7" fillId="0" borderId="7" xfId="0" applyNumberFormat="1" applyFont="1" applyBorder="1"/>
    <xf numFmtId="3" fontId="9" fillId="0" borderId="7" xfId="0" applyNumberFormat="1" applyFont="1" applyBorder="1"/>
    <xf numFmtId="49" fontId="3" fillId="4" borderId="7" xfId="0" applyNumberFormat="1" applyFont="1" applyFill="1" applyBorder="1"/>
    <xf numFmtId="49" fontId="5" fillId="5" borderId="7" xfId="0" applyNumberFormat="1" applyFont="1" applyFill="1" applyBorder="1"/>
    <xf numFmtId="0" fontId="4" fillId="5" borderId="7" xfId="0" applyFont="1" applyFill="1" applyBorder="1"/>
    <xf numFmtId="0" fontId="5" fillId="5" borderId="7" xfId="0" applyFont="1" applyFill="1" applyBorder="1" applyAlignment="1">
      <alignment wrapText="1"/>
    </xf>
    <xf numFmtId="3" fontId="5" fillId="5" borderId="7" xfId="0" applyNumberFormat="1" applyFont="1" applyFill="1" applyBorder="1"/>
    <xf numFmtId="0" fontId="4" fillId="5" borderId="7" xfId="0" applyFont="1" applyFill="1" applyBorder="1" applyAlignment="1">
      <alignment wrapText="1"/>
    </xf>
    <xf numFmtId="0" fontId="5" fillId="5" borderId="7" xfId="0" applyFont="1" applyFill="1" applyBorder="1"/>
    <xf numFmtId="0" fontId="6" fillId="0" borderId="7" xfId="0" applyFont="1" applyBorder="1"/>
    <xf numFmtId="0" fontId="0" fillId="3" borderId="7" xfId="0" applyFill="1" applyBorder="1"/>
    <xf numFmtId="49" fontId="5" fillId="0" borderId="7" xfId="0" applyNumberFormat="1" applyFont="1" applyBorder="1"/>
    <xf numFmtId="0" fontId="12" fillId="0" borderId="7" xfId="0" applyFont="1" applyBorder="1"/>
    <xf numFmtId="3" fontId="12" fillId="0" borderId="7" xfId="0" applyNumberFormat="1" applyFont="1" applyBorder="1"/>
    <xf numFmtId="0" fontId="12" fillId="3" borderId="7" xfId="0" applyFont="1" applyFill="1" applyBorder="1"/>
    <xf numFmtId="3" fontId="12" fillId="3" borderId="7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244D6-CEA9-448F-B710-2275FB83B9FC}">
  <sheetPr>
    <pageSetUpPr fitToPage="1"/>
  </sheetPr>
  <dimension ref="A1:M127"/>
  <sheetViews>
    <sheetView tabSelected="1" topLeftCell="A112" workbookViewId="0">
      <selection activeCell="A127" sqref="A127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109375" customWidth="1"/>
    <col min="5" max="5" width="44.88671875" customWidth="1"/>
    <col min="6" max="6" width="13.5546875" bestFit="1" customWidth="1"/>
    <col min="7" max="8" width="10.6640625" bestFit="1" customWidth="1"/>
    <col min="9" max="9" width="12.6640625" bestFit="1" customWidth="1"/>
    <col min="12" max="12" width="9.88671875" bestFit="1" customWidth="1"/>
  </cols>
  <sheetData>
    <row r="1" spans="1:9" ht="21" x14ac:dyDescent="0.4">
      <c r="A1" s="49" t="s">
        <v>0</v>
      </c>
      <c r="B1" s="49"/>
      <c r="C1" s="49"/>
      <c r="D1" s="49"/>
      <c r="E1" s="49"/>
      <c r="F1" s="49"/>
      <c r="G1" s="49"/>
      <c r="H1" s="49"/>
      <c r="I1" s="49"/>
    </row>
    <row r="4" spans="1:9" ht="17.399999999999999" x14ac:dyDescent="0.3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6" spans="1:9" ht="16.2" thickBot="1" x14ac:dyDescent="0.35">
      <c r="A6" s="1" t="s">
        <v>2</v>
      </c>
      <c r="B6" s="1"/>
      <c r="C6" s="1"/>
      <c r="D6" s="1"/>
      <c r="E6" s="1"/>
      <c r="F6" s="1"/>
      <c r="G6" s="1"/>
      <c r="H6" s="1"/>
      <c r="I6" s="1"/>
    </row>
    <row r="7" spans="1:9" ht="15.6" x14ac:dyDescent="0.3">
      <c r="A7" s="2" t="s">
        <v>3</v>
      </c>
      <c r="B7" s="3"/>
      <c r="C7" s="3"/>
      <c r="D7" s="2" t="s">
        <v>4</v>
      </c>
      <c r="E7" s="3"/>
      <c r="F7" s="2" t="s">
        <v>5</v>
      </c>
      <c r="G7" s="2" t="s">
        <v>6</v>
      </c>
      <c r="H7" s="2" t="s">
        <v>6</v>
      </c>
      <c r="I7" s="2" t="s">
        <v>5</v>
      </c>
    </row>
    <row r="8" spans="1:9" ht="15.6" x14ac:dyDescent="0.3">
      <c r="A8" s="4" t="s">
        <v>7</v>
      </c>
      <c r="B8" s="5" t="s">
        <v>8</v>
      </c>
      <c r="C8" s="5" t="s">
        <v>9</v>
      </c>
      <c r="D8" s="4" t="s">
        <v>10</v>
      </c>
      <c r="E8" s="5" t="s">
        <v>11</v>
      </c>
      <c r="F8" s="4" t="s">
        <v>12</v>
      </c>
      <c r="G8" s="6" t="s">
        <v>13</v>
      </c>
      <c r="H8" s="6" t="s">
        <v>14</v>
      </c>
      <c r="I8" s="4" t="s">
        <v>12</v>
      </c>
    </row>
    <row r="9" spans="1:9" ht="15.6" x14ac:dyDescent="0.3">
      <c r="A9" s="4"/>
      <c r="B9" s="4"/>
      <c r="C9" s="4"/>
      <c r="D9" s="4"/>
      <c r="E9" s="4"/>
      <c r="F9" s="4" t="s">
        <v>15</v>
      </c>
      <c r="G9" s="6"/>
      <c r="H9" s="6"/>
      <c r="I9" s="4" t="s">
        <v>16</v>
      </c>
    </row>
    <row r="10" spans="1:9" ht="16.2" thickBot="1" x14ac:dyDescent="0.35">
      <c r="A10" s="7"/>
      <c r="B10" s="7"/>
      <c r="C10" s="7"/>
      <c r="D10" s="7"/>
      <c r="E10" s="7"/>
      <c r="F10" s="7" t="s">
        <v>17</v>
      </c>
      <c r="G10" s="8"/>
      <c r="H10" s="8"/>
      <c r="I10" s="7" t="s">
        <v>17</v>
      </c>
    </row>
    <row r="11" spans="1:9" ht="15.6" x14ac:dyDescent="0.3">
      <c r="A11" s="9"/>
      <c r="B11" s="9"/>
      <c r="C11" s="9"/>
      <c r="D11" s="9"/>
      <c r="E11" s="10" t="s">
        <v>18</v>
      </c>
      <c r="F11" s="9"/>
      <c r="G11" s="9"/>
      <c r="H11" s="9"/>
      <c r="I11" s="9"/>
    </row>
    <row r="12" spans="1:9" ht="15.6" x14ac:dyDescent="0.3">
      <c r="A12" s="11"/>
      <c r="B12" s="11"/>
      <c r="C12" s="11">
        <v>231</v>
      </c>
      <c r="D12" s="11">
        <v>43</v>
      </c>
      <c r="E12" s="15" t="s">
        <v>19</v>
      </c>
      <c r="F12" s="12">
        <v>16101</v>
      </c>
      <c r="G12" s="12"/>
      <c r="H12" s="12">
        <v>99</v>
      </c>
      <c r="I12" s="12">
        <f t="shared" ref="I12:I14" si="0">F12+G12-H12</f>
        <v>16002</v>
      </c>
    </row>
    <row r="13" spans="1:9" ht="15.6" x14ac:dyDescent="0.3">
      <c r="A13" s="11"/>
      <c r="B13" s="11"/>
      <c r="C13" s="11">
        <v>292006</v>
      </c>
      <c r="D13" s="11">
        <v>41</v>
      </c>
      <c r="E13" s="11" t="s">
        <v>20</v>
      </c>
      <c r="F13" s="12">
        <v>230</v>
      </c>
      <c r="G13" s="12">
        <v>280</v>
      </c>
      <c r="H13" s="12"/>
      <c r="I13" s="12">
        <f t="shared" si="0"/>
        <v>510</v>
      </c>
    </row>
    <row r="14" spans="1:9" ht="15.6" x14ac:dyDescent="0.3">
      <c r="A14" s="11"/>
      <c r="B14" s="11"/>
      <c r="C14" s="11">
        <v>292008</v>
      </c>
      <c r="D14" s="11">
        <v>41</v>
      </c>
      <c r="E14" s="11" t="s">
        <v>21</v>
      </c>
      <c r="F14" s="12">
        <v>70395</v>
      </c>
      <c r="G14" s="12"/>
      <c r="H14" s="12">
        <v>181</v>
      </c>
      <c r="I14" s="12">
        <f t="shared" si="0"/>
        <v>70214</v>
      </c>
    </row>
    <row r="15" spans="1:9" ht="16.2" x14ac:dyDescent="0.35">
      <c r="A15" s="16"/>
      <c r="B15" s="16"/>
      <c r="C15" s="16"/>
      <c r="D15" s="16"/>
      <c r="E15" s="17" t="s">
        <v>23</v>
      </c>
      <c r="F15" s="18">
        <f>SUM(F12:F14)</f>
        <v>86726</v>
      </c>
      <c r="G15" s="18">
        <f>SUM(G12:G14)</f>
        <v>280</v>
      </c>
      <c r="H15" s="18">
        <f>SUM(H12:H14)</f>
        <v>280</v>
      </c>
      <c r="I15" s="18">
        <f>SUM(I12:I14)</f>
        <v>86726</v>
      </c>
    </row>
    <row r="16" spans="1:9" ht="15.6" x14ac:dyDescent="0.3">
      <c r="A16" s="11"/>
      <c r="B16" s="11"/>
      <c r="C16" s="11"/>
      <c r="D16" s="11"/>
      <c r="E16" s="11"/>
      <c r="F16" s="12"/>
      <c r="G16" s="12"/>
      <c r="H16" s="12"/>
      <c r="I16" s="12"/>
    </row>
    <row r="17" spans="1:13" ht="16.2" x14ac:dyDescent="0.35">
      <c r="A17" s="16"/>
      <c r="B17" s="16"/>
      <c r="C17" s="16"/>
      <c r="D17" s="16"/>
      <c r="E17" s="17" t="s">
        <v>24</v>
      </c>
      <c r="F17" s="18">
        <f>F102+F97+F93+F89+F54+F50+F47+F19</f>
        <v>863123</v>
      </c>
      <c r="G17" s="18">
        <f t="shared" ref="G17:I17" si="1">G102+G97+G93+G89+G54+G50+G47+G19</f>
        <v>17585</v>
      </c>
      <c r="H17" s="18">
        <f t="shared" si="1"/>
        <v>17585</v>
      </c>
      <c r="I17" s="18">
        <f t="shared" si="1"/>
        <v>863123</v>
      </c>
      <c r="L17" s="19"/>
      <c r="M17" s="19"/>
    </row>
    <row r="18" spans="1:13" ht="15.6" x14ac:dyDescent="0.3">
      <c r="A18" s="11"/>
      <c r="B18" s="11"/>
      <c r="C18" s="11"/>
      <c r="D18" s="11"/>
      <c r="E18" s="11"/>
      <c r="F18" s="12"/>
      <c r="G18" s="12"/>
      <c r="H18" s="12"/>
      <c r="I18" s="12"/>
    </row>
    <row r="19" spans="1:13" ht="15.6" x14ac:dyDescent="0.3">
      <c r="A19" s="20" t="s">
        <v>25</v>
      </c>
      <c r="B19" s="21"/>
      <c r="C19" s="21"/>
      <c r="D19" s="22" t="s">
        <v>26</v>
      </c>
      <c r="E19" s="22" t="s">
        <v>27</v>
      </c>
      <c r="F19" s="23">
        <f>F30+F23+F20</f>
        <v>453405</v>
      </c>
      <c r="G19" s="23">
        <f t="shared" ref="G19:I19" si="2">G30+G23+G20</f>
        <v>2200</v>
      </c>
      <c r="H19" s="23">
        <f t="shared" si="2"/>
        <v>5233</v>
      </c>
      <c r="I19" s="23">
        <f t="shared" si="2"/>
        <v>450372</v>
      </c>
    </row>
    <row r="20" spans="1:13" ht="15.6" x14ac:dyDescent="0.3">
      <c r="A20" s="11"/>
      <c r="B20" s="24">
        <v>610</v>
      </c>
      <c r="C20" s="11"/>
      <c r="D20" s="24">
        <v>41</v>
      </c>
      <c r="E20" s="24" t="s">
        <v>28</v>
      </c>
      <c r="F20" s="12">
        <f>F22+F21</f>
        <v>324240</v>
      </c>
      <c r="G20" s="12">
        <f>SUM(G21:G22)</f>
        <v>0</v>
      </c>
      <c r="H20" s="12">
        <f>SUM(H21:H22)</f>
        <v>1817</v>
      </c>
      <c r="I20" s="12">
        <f>F20+G20-H20</f>
        <v>322423</v>
      </c>
      <c r="K20" s="19"/>
    </row>
    <row r="21" spans="1:13" ht="15.6" x14ac:dyDescent="0.3">
      <c r="A21" s="11"/>
      <c r="B21" s="11">
        <v>611</v>
      </c>
      <c r="C21" s="11"/>
      <c r="D21" s="11">
        <v>41</v>
      </c>
      <c r="E21" s="11" t="s">
        <v>29</v>
      </c>
      <c r="F21" s="12">
        <v>281040</v>
      </c>
      <c r="G21" s="11"/>
      <c r="H21" s="12">
        <v>600</v>
      </c>
      <c r="I21" s="12">
        <f>F21+G21-H21</f>
        <v>280440</v>
      </c>
    </row>
    <row r="22" spans="1:13" ht="15.6" x14ac:dyDescent="0.3">
      <c r="A22" s="11"/>
      <c r="B22" s="11">
        <v>612</v>
      </c>
      <c r="C22" s="11">
        <v>612001</v>
      </c>
      <c r="D22" s="11">
        <v>41</v>
      </c>
      <c r="E22" s="11" t="s">
        <v>30</v>
      </c>
      <c r="F22" s="12">
        <v>43200</v>
      </c>
      <c r="G22" s="11"/>
      <c r="H22" s="11">
        <v>1217</v>
      </c>
      <c r="I22" s="12">
        <f t="shared" ref="I22:I29" si="3">F22+G22-H22</f>
        <v>41983</v>
      </c>
    </row>
    <row r="23" spans="1:13" ht="15.6" x14ac:dyDescent="0.3">
      <c r="A23" s="11"/>
      <c r="B23" s="24">
        <v>620</v>
      </c>
      <c r="C23" s="24"/>
      <c r="D23" s="24">
        <v>41</v>
      </c>
      <c r="E23" s="24" t="s">
        <v>32</v>
      </c>
      <c r="F23" s="25">
        <f>SUM(F24:F29)</f>
        <v>112131</v>
      </c>
      <c r="G23" s="25">
        <f>SUM(G24:G29)</f>
        <v>0</v>
      </c>
      <c r="H23" s="25">
        <f>SUM(H24:H29)</f>
        <v>206</v>
      </c>
      <c r="I23" s="25">
        <f>SUM(I24:I29)</f>
        <v>111925</v>
      </c>
    </row>
    <row r="24" spans="1:13" ht="15.6" x14ac:dyDescent="0.3">
      <c r="A24" s="11"/>
      <c r="B24" s="11">
        <v>625</v>
      </c>
      <c r="C24" s="11">
        <v>625001</v>
      </c>
      <c r="D24" s="11">
        <v>41</v>
      </c>
      <c r="E24" s="11" t="s">
        <v>35</v>
      </c>
      <c r="F24" s="12">
        <v>6291</v>
      </c>
      <c r="G24" s="12"/>
      <c r="H24" s="12">
        <v>13</v>
      </c>
      <c r="I24" s="12">
        <f t="shared" si="3"/>
        <v>6278</v>
      </c>
    </row>
    <row r="25" spans="1:13" ht="15.6" x14ac:dyDescent="0.3">
      <c r="A25" s="13"/>
      <c r="B25" s="11">
        <v>625</v>
      </c>
      <c r="C25" s="11">
        <v>625002</v>
      </c>
      <c r="D25" s="11">
        <v>41</v>
      </c>
      <c r="E25" s="11" t="s">
        <v>36</v>
      </c>
      <c r="F25" s="12">
        <v>62920</v>
      </c>
      <c r="G25" s="12"/>
      <c r="H25" s="12">
        <v>111</v>
      </c>
      <c r="I25" s="12">
        <f t="shared" si="3"/>
        <v>62809</v>
      </c>
    </row>
    <row r="26" spans="1:13" ht="15.6" x14ac:dyDescent="0.3">
      <c r="A26" s="13"/>
      <c r="B26" s="11">
        <v>625</v>
      </c>
      <c r="C26" s="11">
        <v>625003</v>
      </c>
      <c r="D26" s="11">
        <v>41</v>
      </c>
      <c r="E26" s="11" t="s">
        <v>37</v>
      </c>
      <c r="F26" s="12">
        <v>3595</v>
      </c>
      <c r="G26" s="12"/>
      <c r="H26" s="12">
        <v>7</v>
      </c>
      <c r="I26" s="12">
        <f t="shared" si="3"/>
        <v>3588</v>
      </c>
    </row>
    <row r="27" spans="1:13" ht="15.6" x14ac:dyDescent="0.3">
      <c r="A27" s="13"/>
      <c r="B27" s="11">
        <v>625</v>
      </c>
      <c r="C27" s="11">
        <v>625004</v>
      </c>
      <c r="D27" s="11">
        <v>41</v>
      </c>
      <c r="E27" s="11" t="s">
        <v>38</v>
      </c>
      <c r="F27" s="12">
        <v>13482</v>
      </c>
      <c r="G27" s="12"/>
      <c r="H27" s="12">
        <v>26</v>
      </c>
      <c r="I27" s="12">
        <f t="shared" si="3"/>
        <v>13456</v>
      </c>
    </row>
    <row r="28" spans="1:13" ht="15.6" x14ac:dyDescent="0.3">
      <c r="A28" s="13"/>
      <c r="B28" s="11">
        <v>625</v>
      </c>
      <c r="C28" s="11">
        <v>625005</v>
      </c>
      <c r="D28" s="11">
        <v>41</v>
      </c>
      <c r="E28" s="11" t="s">
        <v>39</v>
      </c>
      <c r="F28" s="12">
        <v>4494</v>
      </c>
      <c r="G28" s="12"/>
      <c r="H28" s="12">
        <v>8</v>
      </c>
      <c r="I28" s="12">
        <f t="shared" si="3"/>
        <v>4486</v>
      </c>
    </row>
    <row r="29" spans="1:13" ht="15.6" x14ac:dyDescent="0.3">
      <c r="A29" s="13"/>
      <c r="B29" s="11">
        <v>625</v>
      </c>
      <c r="C29" s="11">
        <v>625007</v>
      </c>
      <c r="D29" s="11">
        <v>41</v>
      </c>
      <c r="E29" s="11" t="s">
        <v>40</v>
      </c>
      <c r="F29" s="12">
        <v>21349</v>
      </c>
      <c r="G29" s="11"/>
      <c r="H29" s="11">
        <v>41</v>
      </c>
      <c r="I29" s="12">
        <f t="shared" si="3"/>
        <v>21308</v>
      </c>
    </row>
    <row r="30" spans="1:13" ht="30" customHeight="1" x14ac:dyDescent="0.3">
      <c r="A30" s="13"/>
      <c r="B30" s="24">
        <v>630</v>
      </c>
      <c r="C30" s="24"/>
      <c r="D30" s="24"/>
      <c r="E30" s="26" t="s">
        <v>41</v>
      </c>
      <c r="F30" s="25">
        <f>F34+F31</f>
        <v>17034</v>
      </c>
      <c r="G30" s="25">
        <f t="shared" ref="G30:I30" si="4">G34+G31</f>
        <v>2200</v>
      </c>
      <c r="H30" s="25">
        <f t="shared" si="4"/>
        <v>3210</v>
      </c>
      <c r="I30" s="25">
        <f t="shared" si="4"/>
        <v>16024</v>
      </c>
    </row>
    <row r="31" spans="1:13" ht="15.6" x14ac:dyDescent="0.3">
      <c r="A31" s="13"/>
      <c r="B31" s="24">
        <v>633</v>
      </c>
      <c r="C31" s="24"/>
      <c r="D31" s="24">
        <v>41</v>
      </c>
      <c r="E31" s="24" t="s">
        <v>42</v>
      </c>
      <c r="F31" s="25">
        <f>SUM(F32:F33)</f>
        <v>10898</v>
      </c>
      <c r="G31" s="25">
        <f>SUM(G32:G33)</f>
        <v>0</v>
      </c>
      <c r="H31" s="25">
        <f>SUM(H32:H33)</f>
        <v>3210</v>
      </c>
      <c r="I31" s="25">
        <f>SUM(I32:I33)</f>
        <v>7688</v>
      </c>
    </row>
    <row r="32" spans="1:13" ht="15.6" x14ac:dyDescent="0.3">
      <c r="A32" s="13"/>
      <c r="B32" s="11"/>
      <c r="C32" s="11">
        <v>633006</v>
      </c>
      <c r="D32" s="11">
        <v>41</v>
      </c>
      <c r="E32" s="11" t="s">
        <v>45</v>
      </c>
      <c r="F32" s="12">
        <v>7220</v>
      </c>
      <c r="G32" s="12"/>
      <c r="H32" s="12">
        <v>210</v>
      </c>
      <c r="I32" s="12">
        <f t="shared" ref="I32:I36" si="5">F32+G32-H32</f>
        <v>7010</v>
      </c>
    </row>
    <row r="33" spans="1:9" ht="15.6" x14ac:dyDescent="0.3">
      <c r="A33" s="13"/>
      <c r="B33" s="11"/>
      <c r="C33" s="11">
        <v>633013</v>
      </c>
      <c r="D33" s="11">
        <v>41</v>
      </c>
      <c r="E33" s="11" t="s">
        <v>46</v>
      </c>
      <c r="F33" s="12">
        <v>3678</v>
      </c>
      <c r="G33" s="12"/>
      <c r="H33" s="12">
        <v>3000</v>
      </c>
      <c r="I33" s="12">
        <f t="shared" si="5"/>
        <v>678</v>
      </c>
    </row>
    <row r="34" spans="1:9" ht="15.6" x14ac:dyDescent="0.3">
      <c r="A34" s="13"/>
      <c r="B34" s="24">
        <v>635</v>
      </c>
      <c r="C34" s="24"/>
      <c r="D34" s="24">
        <v>41</v>
      </c>
      <c r="E34" s="24" t="s">
        <v>47</v>
      </c>
      <c r="F34" s="25">
        <f>SUM(F35:F36)</f>
        <v>6136</v>
      </c>
      <c r="G34" s="25">
        <f>SUM(G35:G36)</f>
        <v>2200</v>
      </c>
      <c r="H34" s="25">
        <f>SUM(H35:H36)</f>
        <v>0</v>
      </c>
      <c r="I34" s="25">
        <f>SUM(I35:I36)</f>
        <v>8336</v>
      </c>
    </row>
    <row r="35" spans="1:9" ht="15.6" x14ac:dyDescent="0.3">
      <c r="A35" s="13"/>
      <c r="B35" s="11"/>
      <c r="C35" s="11">
        <v>635005</v>
      </c>
      <c r="D35" s="11">
        <v>41</v>
      </c>
      <c r="E35" s="11" t="s">
        <v>48</v>
      </c>
      <c r="F35" s="12">
        <v>400</v>
      </c>
      <c r="G35" s="12">
        <v>200</v>
      </c>
      <c r="H35" s="12"/>
      <c r="I35" s="12">
        <f t="shared" si="5"/>
        <v>600</v>
      </c>
    </row>
    <row r="36" spans="1:9" ht="15.6" x14ac:dyDescent="0.3">
      <c r="A36" s="13"/>
      <c r="B36" s="11"/>
      <c r="C36" s="11">
        <v>635009</v>
      </c>
      <c r="D36" s="11">
        <v>41</v>
      </c>
      <c r="E36" s="11" t="s">
        <v>50</v>
      </c>
      <c r="F36" s="12">
        <v>5736</v>
      </c>
      <c r="G36" s="12">
        <v>2000</v>
      </c>
      <c r="H36" s="12"/>
      <c r="I36" s="12">
        <f t="shared" si="5"/>
        <v>7736</v>
      </c>
    </row>
    <row r="37" spans="1:9" ht="15.6" x14ac:dyDescent="0.3">
      <c r="A37" s="13"/>
      <c r="B37" s="13"/>
      <c r="C37" s="13"/>
      <c r="D37" s="13"/>
      <c r="E37" s="11"/>
      <c r="F37" s="12"/>
      <c r="G37" s="12"/>
      <c r="H37" s="12"/>
      <c r="I37" s="12"/>
    </row>
    <row r="38" spans="1:9" ht="15.6" x14ac:dyDescent="0.3">
      <c r="A38" s="13"/>
      <c r="B38" s="24">
        <v>630</v>
      </c>
      <c r="C38" s="24"/>
      <c r="D38" s="24"/>
      <c r="E38" s="26" t="s">
        <v>41</v>
      </c>
      <c r="F38" s="25">
        <f>F44+F42+F39</f>
        <v>5360</v>
      </c>
      <c r="G38" s="25">
        <f t="shared" ref="G38:I38" si="6">G44+G42+G39</f>
        <v>710</v>
      </c>
      <c r="H38" s="25">
        <f t="shared" si="6"/>
        <v>0</v>
      </c>
      <c r="I38" s="25">
        <f t="shared" si="6"/>
        <v>6070</v>
      </c>
    </row>
    <row r="39" spans="1:9" ht="15.6" x14ac:dyDescent="0.3">
      <c r="A39" s="13"/>
      <c r="B39" s="24">
        <v>633</v>
      </c>
      <c r="C39" s="24"/>
      <c r="D39" s="24">
        <v>41</v>
      </c>
      <c r="E39" s="24" t="s">
        <v>42</v>
      </c>
      <c r="F39" s="25">
        <f>SUM(F40:F41)</f>
        <v>510</v>
      </c>
      <c r="G39" s="25">
        <f>SUM(G40:G41)</f>
        <v>200</v>
      </c>
      <c r="H39" s="25">
        <f>SUM(H40:H41)</f>
        <v>0</v>
      </c>
      <c r="I39" s="25">
        <f>SUM(I40:I41)</f>
        <v>710</v>
      </c>
    </row>
    <row r="40" spans="1:9" ht="15.6" x14ac:dyDescent="0.3">
      <c r="A40" s="13"/>
      <c r="B40" s="11"/>
      <c r="C40" s="11">
        <v>633002</v>
      </c>
      <c r="D40" s="11">
        <v>41</v>
      </c>
      <c r="E40" s="11" t="s">
        <v>43</v>
      </c>
      <c r="F40" s="12">
        <v>440</v>
      </c>
      <c r="G40" s="12">
        <v>150</v>
      </c>
      <c r="H40" s="12"/>
      <c r="I40" s="12">
        <f t="shared" ref="I40:I43" si="7">F40+G40-H40</f>
        <v>590</v>
      </c>
    </row>
    <row r="41" spans="1:9" ht="15.6" x14ac:dyDescent="0.3">
      <c r="A41" s="13"/>
      <c r="B41" s="11"/>
      <c r="C41" s="11">
        <v>633004</v>
      </c>
      <c r="D41" s="11">
        <v>41</v>
      </c>
      <c r="E41" s="11" t="s">
        <v>44</v>
      </c>
      <c r="F41" s="12">
        <v>70</v>
      </c>
      <c r="G41" s="12">
        <v>50</v>
      </c>
      <c r="H41" s="12"/>
      <c r="I41" s="12">
        <f t="shared" si="7"/>
        <v>120</v>
      </c>
    </row>
    <row r="42" spans="1:9" ht="15.6" x14ac:dyDescent="0.3">
      <c r="A42" s="13"/>
      <c r="B42" s="24">
        <v>635</v>
      </c>
      <c r="C42" s="24"/>
      <c r="D42" s="24">
        <v>41</v>
      </c>
      <c r="E42" s="24" t="s">
        <v>47</v>
      </c>
      <c r="F42" s="25">
        <f>SUM(F43:F43)</f>
        <v>100</v>
      </c>
      <c r="G42" s="25">
        <f>SUM(G43:G43)</f>
        <v>10</v>
      </c>
      <c r="H42" s="25">
        <f>SUM(H43:H43)</f>
        <v>0</v>
      </c>
      <c r="I42" s="25">
        <f>SUM(I43:I43)</f>
        <v>110</v>
      </c>
    </row>
    <row r="43" spans="1:9" ht="15.6" x14ac:dyDescent="0.3">
      <c r="A43" s="13"/>
      <c r="B43" s="11"/>
      <c r="C43" s="11">
        <v>635005</v>
      </c>
      <c r="D43" s="11">
        <v>41</v>
      </c>
      <c r="E43" s="11" t="s">
        <v>48</v>
      </c>
      <c r="F43" s="12">
        <v>100</v>
      </c>
      <c r="G43" s="12">
        <v>10</v>
      </c>
      <c r="H43" s="12"/>
      <c r="I43" s="12">
        <f t="shared" si="7"/>
        <v>110</v>
      </c>
    </row>
    <row r="44" spans="1:9" ht="15.6" x14ac:dyDescent="0.3">
      <c r="A44" s="13"/>
      <c r="B44" s="24">
        <v>637</v>
      </c>
      <c r="C44" s="24"/>
      <c r="D44" s="24">
        <v>41</v>
      </c>
      <c r="E44" s="24" t="s">
        <v>51</v>
      </c>
      <c r="F44" s="25">
        <f>SUM(F45:F45)</f>
        <v>4750</v>
      </c>
      <c r="G44" s="25">
        <f>SUM(G45:G45)</f>
        <v>500</v>
      </c>
      <c r="H44" s="25">
        <f>SUM(H45:H45)</f>
        <v>0</v>
      </c>
      <c r="I44" s="25">
        <f>SUM(I45:I45)</f>
        <v>5250</v>
      </c>
    </row>
    <row r="45" spans="1:9" ht="15.6" x14ac:dyDescent="0.3">
      <c r="A45" s="13"/>
      <c r="B45" s="13"/>
      <c r="C45" s="11">
        <v>637018</v>
      </c>
      <c r="D45" s="11">
        <v>41</v>
      </c>
      <c r="E45" s="11" t="s">
        <v>56</v>
      </c>
      <c r="F45" s="12">
        <v>4750</v>
      </c>
      <c r="G45" s="12">
        <v>500</v>
      </c>
      <c r="H45" s="12"/>
      <c r="I45" s="12">
        <f>F45+G45-H45</f>
        <v>5250</v>
      </c>
    </row>
    <row r="46" spans="1:9" ht="15.6" x14ac:dyDescent="0.3">
      <c r="A46" s="13"/>
      <c r="B46" s="13"/>
      <c r="C46" s="11"/>
      <c r="D46" s="11"/>
      <c r="E46" s="15"/>
      <c r="F46" s="12"/>
      <c r="G46" s="12"/>
      <c r="H46" s="12"/>
      <c r="I46" s="12"/>
    </row>
    <row r="47" spans="1:9" ht="31.2" x14ac:dyDescent="0.3">
      <c r="A47" s="27" t="s">
        <v>57</v>
      </c>
      <c r="B47" s="28"/>
      <c r="C47" s="28"/>
      <c r="D47" s="22"/>
      <c r="E47" s="29" t="s">
        <v>58</v>
      </c>
      <c r="F47" s="23">
        <f>F48</f>
        <v>238200</v>
      </c>
      <c r="G47" s="23">
        <f t="shared" ref="G47:I47" si="8">G48</f>
        <v>2000</v>
      </c>
      <c r="H47" s="23">
        <f t="shared" si="8"/>
        <v>0</v>
      </c>
      <c r="I47" s="23">
        <f t="shared" si="8"/>
        <v>240200</v>
      </c>
    </row>
    <row r="48" spans="1:9" s="32" customFormat="1" ht="15.6" x14ac:dyDescent="0.3">
      <c r="A48" s="31"/>
      <c r="B48" s="24">
        <v>635</v>
      </c>
      <c r="C48" s="24"/>
      <c r="D48" s="24" t="s">
        <v>59</v>
      </c>
      <c r="E48" s="24" t="s">
        <v>47</v>
      </c>
      <c r="F48" s="25">
        <f>F49</f>
        <v>238200</v>
      </c>
      <c r="G48" s="25">
        <f t="shared" ref="G48:I48" si="9">G49</f>
        <v>2000</v>
      </c>
      <c r="H48" s="25">
        <f t="shared" si="9"/>
        <v>0</v>
      </c>
      <c r="I48" s="25">
        <f t="shared" si="9"/>
        <v>240200</v>
      </c>
    </row>
    <row r="49" spans="1:11" ht="15.6" x14ac:dyDescent="0.3">
      <c r="A49" s="13"/>
      <c r="B49" s="11"/>
      <c r="C49" s="11">
        <v>635006</v>
      </c>
      <c r="D49" s="11" t="s">
        <v>59</v>
      </c>
      <c r="E49" s="11" t="s">
        <v>49</v>
      </c>
      <c r="F49" s="12">
        <v>238200</v>
      </c>
      <c r="G49" s="33">
        <v>2000</v>
      </c>
      <c r="H49" s="12"/>
      <c r="I49" s="12">
        <f>F49+G49-H49</f>
        <v>240200</v>
      </c>
      <c r="K49" s="19"/>
    </row>
    <row r="50" spans="1:11" ht="39.6" customHeight="1" x14ac:dyDescent="0.3">
      <c r="A50" s="27" t="s">
        <v>60</v>
      </c>
      <c r="B50" s="21"/>
      <c r="C50" s="21"/>
      <c r="D50" s="22">
        <v>41</v>
      </c>
      <c r="E50" s="29" t="s">
        <v>61</v>
      </c>
      <c r="F50" s="23">
        <f>F51</f>
        <v>4000</v>
      </c>
      <c r="G50" s="23">
        <f t="shared" ref="G50:I51" si="10">G51</f>
        <v>4000</v>
      </c>
      <c r="H50" s="23">
        <f t="shared" si="10"/>
        <v>0</v>
      </c>
      <c r="I50" s="23">
        <f t="shared" si="10"/>
        <v>8000</v>
      </c>
    </row>
    <row r="51" spans="1:11" ht="15.6" x14ac:dyDescent="0.3">
      <c r="A51" s="13"/>
      <c r="B51" s="24">
        <v>637</v>
      </c>
      <c r="C51" s="24"/>
      <c r="D51" s="24">
        <v>41</v>
      </c>
      <c r="E51" s="24" t="s">
        <v>51</v>
      </c>
      <c r="F51" s="12">
        <f>F52</f>
        <v>4000</v>
      </c>
      <c r="G51" s="12">
        <f t="shared" si="10"/>
        <v>4000</v>
      </c>
      <c r="H51" s="12">
        <f t="shared" si="10"/>
        <v>0</v>
      </c>
      <c r="I51" s="12">
        <f t="shared" si="10"/>
        <v>8000</v>
      </c>
    </row>
    <row r="52" spans="1:11" ht="15.6" x14ac:dyDescent="0.3">
      <c r="A52" s="13"/>
      <c r="B52" s="11"/>
      <c r="C52" s="11">
        <v>637004</v>
      </c>
      <c r="D52" s="11">
        <v>41</v>
      </c>
      <c r="E52" s="11" t="s">
        <v>52</v>
      </c>
      <c r="F52" s="12">
        <v>4000</v>
      </c>
      <c r="G52" s="12">
        <v>4000</v>
      </c>
      <c r="H52" s="12"/>
      <c r="I52" s="12">
        <f>F52+G52-H52</f>
        <v>8000</v>
      </c>
    </row>
    <row r="53" spans="1:11" ht="15.6" x14ac:dyDescent="0.3">
      <c r="A53" s="13"/>
      <c r="B53" s="11"/>
      <c r="C53" s="11"/>
      <c r="D53" s="11"/>
      <c r="E53" s="11"/>
      <c r="F53" s="12"/>
      <c r="G53" s="12"/>
      <c r="H53" s="12"/>
      <c r="I53" s="12"/>
    </row>
    <row r="54" spans="1:11" ht="46.8" x14ac:dyDescent="0.3">
      <c r="A54" s="35" t="s">
        <v>63</v>
      </c>
      <c r="B54" s="21"/>
      <c r="C54" s="21"/>
      <c r="D54" s="29" t="s">
        <v>64</v>
      </c>
      <c r="E54" s="22" t="s">
        <v>65</v>
      </c>
      <c r="F54" s="23">
        <f>F85+F80+F60+F56</f>
        <v>131322</v>
      </c>
      <c r="G54" s="23">
        <f t="shared" ref="G54:I54" si="11">G85+G80+G60+G56</f>
        <v>4985</v>
      </c>
      <c r="H54" s="23">
        <f t="shared" si="11"/>
        <v>9752</v>
      </c>
      <c r="I54" s="23">
        <f t="shared" si="11"/>
        <v>126555</v>
      </c>
    </row>
    <row r="55" spans="1:11" ht="21.6" customHeight="1" x14ac:dyDescent="0.3">
      <c r="A55" s="13"/>
      <c r="B55" s="11"/>
      <c r="C55" s="11"/>
      <c r="D55" s="11"/>
      <c r="E55" s="24" t="s">
        <v>66</v>
      </c>
      <c r="F55" s="12"/>
      <c r="G55" s="12"/>
      <c r="H55" s="12"/>
      <c r="I55" s="12"/>
    </row>
    <row r="56" spans="1:11" ht="36.6" customHeight="1" x14ac:dyDescent="0.3">
      <c r="A56" s="36" t="s">
        <v>63</v>
      </c>
      <c r="B56" s="37"/>
      <c r="C56" s="37"/>
      <c r="D56" s="37"/>
      <c r="E56" s="38" t="s">
        <v>67</v>
      </c>
      <c r="F56" s="39">
        <f>F57</f>
        <v>200</v>
      </c>
      <c r="G56" s="39">
        <f t="shared" ref="G56:I56" si="12">G57</f>
        <v>556</v>
      </c>
      <c r="H56" s="39">
        <f t="shared" si="12"/>
        <v>0</v>
      </c>
      <c r="I56" s="39">
        <f t="shared" si="12"/>
        <v>756</v>
      </c>
    </row>
    <row r="57" spans="1:11" ht="15.6" x14ac:dyDescent="0.3">
      <c r="A57" s="13"/>
      <c r="B57" s="24">
        <v>633</v>
      </c>
      <c r="C57" s="24"/>
      <c r="D57" s="24">
        <v>41</v>
      </c>
      <c r="E57" s="24" t="s">
        <v>42</v>
      </c>
      <c r="F57" s="25">
        <f>F59+F58</f>
        <v>200</v>
      </c>
      <c r="G57" s="25">
        <f t="shared" ref="G57:I57" si="13">G59+G58</f>
        <v>556</v>
      </c>
      <c r="H57" s="25">
        <f t="shared" si="13"/>
        <v>0</v>
      </c>
      <c r="I57" s="25">
        <f t="shared" si="13"/>
        <v>756</v>
      </c>
    </row>
    <row r="58" spans="1:11" ht="15.6" x14ac:dyDescent="0.3">
      <c r="A58" s="13"/>
      <c r="B58" s="11"/>
      <c r="C58" s="11">
        <v>633004</v>
      </c>
      <c r="D58" s="11">
        <v>41</v>
      </c>
      <c r="E58" s="11" t="s">
        <v>44</v>
      </c>
      <c r="F58" s="12">
        <v>100</v>
      </c>
      <c r="G58" s="12">
        <v>216</v>
      </c>
      <c r="H58" s="12"/>
      <c r="I58" s="12">
        <f t="shared" ref="I58:I59" si="14">F58+G58-H58</f>
        <v>316</v>
      </c>
    </row>
    <row r="59" spans="1:11" ht="15.6" x14ac:dyDescent="0.3">
      <c r="A59" s="13"/>
      <c r="B59" s="11"/>
      <c r="C59" s="11">
        <v>633006</v>
      </c>
      <c r="D59" s="11">
        <v>41</v>
      </c>
      <c r="E59" s="11" t="s">
        <v>45</v>
      </c>
      <c r="F59" s="12">
        <v>100</v>
      </c>
      <c r="G59" s="12">
        <v>340</v>
      </c>
      <c r="H59" s="12"/>
      <c r="I59" s="12">
        <f t="shared" si="14"/>
        <v>440</v>
      </c>
    </row>
    <row r="60" spans="1:11" ht="65.400000000000006" customHeight="1" x14ac:dyDescent="0.3">
      <c r="A60" s="36" t="s">
        <v>63</v>
      </c>
      <c r="B60" s="37"/>
      <c r="C60" s="37"/>
      <c r="D60" s="38" t="s">
        <v>64</v>
      </c>
      <c r="E60" s="38" t="s">
        <v>68</v>
      </c>
      <c r="F60" s="39">
        <f>F77+F73+F64++F61</f>
        <v>13622</v>
      </c>
      <c r="G60" s="39">
        <f t="shared" ref="G60:I60" si="15">G77+G73+G64++G61</f>
        <v>2929</v>
      </c>
      <c r="H60" s="39">
        <f t="shared" si="15"/>
        <v>676</v>
      </c>
      <c r="I60" s="39">
        <f t="shared" si="15"/>
        <v>15875</v>
      </c>
    </row>
    <row r="61" spans="1:11" ht="31.2" x14ac:dyDescent="0.3">
      <c r="A61" s="13"/>
      <c r="B61" s="24">
        <v>610</v>
      </c>
      <c r="C61" s="24"/>
      <c r="D61" s="26" t="s">
        <v>69</v>
      </c>
      <c r="E61" s="24" t="s">
        <v>28</v>
      </c>
      <c r="F61" s="25">
        <f>F63+F62</f>
        <v>9904</v>
      </c>
      <c r="G61" s="25">
        <f t="shared" ref="G61:H61" si="16">G63+G62</f>
        <v>1817</v>
      </c>
      <c r="H61" s="25">
        <f t="shared" si="16"/>
        <v>0</v>
      </c>
      <c r="I61" s="25">
        <f t="shared" ref="I61:I78" si="17">F61+G61-H61</f>
        <v>11721</v>
      </c>
    </row>
    <row r="62" spans="1:11" ht="31.2" x14ac:dyDescent="0.3">
      <c r="A62" s="13"/>
      <c r="B62" s="11">
        <v>611</v>
      </c>
      <c r="C62" s="11"/>
      <c r="D62" s="15" t="s">
        <v>69</v>
      </c>
      <c r="E62" s="11" t="s">
        <v>29</v>
      </c>
      <c r="F62" s="12">
        <v>9904</v>
      </c>
      <c r="G62" s="12">
        <v>600</v>
      </c>
      <c r="H62" s="12"/>
      <c r="I62" s="12">
        <f t="shared" si="17"/>
        <v>10504</v>
      </c>
    </row>
    <row r="63" spans="1:11" ht="31.2" x14ac:dyDescent="0.3">
      <c r="A63" s="13"/>
      <c r="B63" s="11">
        <v>612</v>
      </c>
      <c r="C63" s="11">
        <v>612002</v>
      </c>
      <c r="D63" s="15" t="s">
        <v>69</v>
      </c>
      <c r="E63" s="11" t="s">
        <v>31</v>
      </c>
      <c r="F63" s="12">
        <v>0</v>
      </c>
      <c r="G63" s="12">
        <v>1217</v>
      </c>
      <c r="H63" s="12"/>
      <c r="I63" s="12">
        <f t="shared" si="17"/>
        <v>1217</v>
      </c>
    </row>
    <row r="64" spans="1:11" ht="31.2" x14ac:dyDescent="0.3">
      <c r="A64" s="13"/>
      <c r="B64" s="24">
        <v>620</v>
      </c>
      <c r="C64" s="24"/>
      <c r="D64" s="26" t="s">
        <v>69</v>
      </c>
      <c r="E64" s="24" t="s">
        <v>32</v>
      </c>
      <c r="F64" s="25">
        <f>SUM(F65:F72)</f>
        <v>2680</v>
      </c>
      <c r="G64" s="25">
        <f t="shared" ref="G64:H64" si="18">SUM(G65:G72)</f>
        <v>882</v>
      </c>
      <c r="H64" s="25">
        <f t="shared" si="18"/>
        <v>676</v>
      </c>
      <c r="I64" s="12">
        <f t="shared" si="17"/>
        <v>2886</v>
      </c>
    </row>
    <row r="65" spans="1:10" ht="31.2" x14ac:dyDescent="0.3">
      <c r="A65" s="13"/>
      <c r="B65" s="11">
        <v>621</v>
      </c>
      <c r="C65" s="11"/>
      <c r="D65" s="15" t="s">
        <v>69</v>
      </c>
      <c r="E65" s="11" t="s">
        <v>33</v>
      </c>
      <c r="F65" s="12">
        <v>767</v>
      </c>
      <c r="G65" s="12"/>
      <c r="H65" s="12">
        <v>676</v>
      </c>
      <c r="I65" s="12">
        <f t="shared" si="17"/>
        <v>91</v>
      </c>
    </row>
    <row r="66" spans="1:10" ht="31.2" x14ac:dyDescent="0.3">
      <c r="A66" s="13"/>
      <c r="B66" s="11">
        <v>623</v>
      </c>
      <c r="C66" s="11"/>
      <c r="D66" s="15" t="s">
        <v>69</v>
      </c>
      <c r="E66" s="11" t="s">
        <v>34</v>
      </c>
      <c r="F66" s="12"/>
      <c r="G66" s="12">
        <v>676</v>
      </c>
      <c r="H66" s="12"/>
      <c r="I66" s="12">
        <f t="shared" si="17"/>
        <v>676</v>
      </c>
    </row>
    <row r="67" spans="1:10" ht="31.2" x14ac:dyDescent="0.3">
      <c r="A67" s="13"/>
      <c r="B67" s="11">
        <v>625</v>
      </c>
      <c r="C67" s="11">
        <v>625001</v>
      </c>
      <c r="D67" s="15" t="s">
        <v>69</v>
      </c>
      <c r="E67" s="11" t="s">
        <v>35</v>
      </c>
      <c r="F67" s="12">
        <v>107</v>
      </c>
      <c r="G67" s="12">
        <v>13</v>
      </c>
      <c r="H67" s="12"/>
      <c r="I67" s="12">
        <f t="shared" si="17"/>
        <v>120</v>
      </c>
    </row>
    <row r="68" spans="1:10" ht="31.2" x14ac:dyDescent="0.3">
      <c r="A68" s="13"/>
      <c r="B68" s="11"/>
      <c r="C68" s="11">
        <v>625002</v>
      </c>
      <c r="D68" s="15" t="s">
        <v>69</v>
      </c>
      <c r="E68" s="11" t="s">
        <v>36</v>
      </c>
      <c r="F68" s="12">
        <v>1074</v>
      </c>
      <c r="G68" s="12">
        <v>111</v>
      </c>
      <c r="H68" s="12"/>
      <c r="I68" s="12">
        <f t="shared" si="17"/>
        <v>1185</v>
      </c>
    </row>
    <row r="69" spans="1:10" ht="31.2" x14ac:dyDescent="0.3">
      <c r="A69" s="13"/>
      <c r="B69" s="11"/>
      <c r="C69" s="11">
        <v>625003</v>
      </c>
      <c r="D69" s="15" t="s">
        <v>69</v>
      </c>
      <c r="E69" s="11" t="s">
        <v>37</v>
      </c>
      <c r="F69" s="12">
        <v>61</v>
      </c>
      <c r="G69" s="12">
        <v>7</v>
      </c>
      <c r="H69" s="12"/>
      <c r="I69" s="12">
        <f t="shared" si="17"/>
        <v>68</v>
      </c>
    </row>
    <row r="70" spans="1:10" ht="31.2" x14ac:dyDescent="0.3">
      <c r="A70" s="13"/>
      <c r="B70" s="11"/>
      <c r="C70" s="11">
        <v>625004</v>
      </c>
      <c r="D70" s="15" t="s">
        <v>69</v>
      </c>
      <c r="E70" s="11" t="s">
        <v>38</v>
      </c>
      <c r="F70" s="12">
        <v>230</v>
      </c>
      <c r="G70" s="12">
        <v>26</v>
      </c>
      <c r="H70" s="12"/>
      <c r="I70" s="12">
        <f t="shared" si="17"/>
        <v>256</v>
      </c>
    </row>
    <row r="71" spans="1:10" ht="31.2" x14ac:dyDescent="0.3">
      <c r="A71" s="13"/>
      <c r="B71" s="11"/>
      <c r="C71" s="11">
        <v>625005</v>
      </c>
      <c r="D71" s="15" t="s">
        <v>69</v>
      </c>
      <c r="E71" s="11" t="s">
        <v>39</v>
      </c>
      <c r="F71" s="12">
        <v>76</v>
      </c>
      <c r="G71" s="12">
        <v>8</v>
      </c>
      <c r="H71" s="12"/>
      <c r="I71" s="12">
        <f t="shared" si="17"/>
        <v>84</v>
      </c>
    </row>
    <row r="72" spans="1:10" ht="31.2" x14ac:dyDescent="0.3">
      <c r="A72" s="13"/>
      <c r="B72" s="11"/>
      <c r="C72" s="11">
        <v>625007</v>
      </c>
      <c r="D72" s="15" t="s">
        <v>69</v>
      </c>
      <c r="E72" s="11" t="s">
        <v>40</v>
      </c>
      <c r="F72" s="12">
        <v>365</v>
      </c>
      <c r="G72" s="12">
        <v>41</v>
      </c>
      <c r="H72" s="12"/>
      <c r="I72" s="12">
        <f t="shared" si="17"/>
        <v>406</v>
      </c>
    </row>
    <row r="73" spans="1:10" ht="15.6" x14ac:dyDescent="0.3">
      <c r="A73" s="13"/>
      <c r="B73" s="24">
        <v>630</v>
      </c>
      <c r="C73" s="24"/>
      <c r="D73" s="26"/>
      <c r="E73" s="24" t="s">
        <v>41</v>
      </c>
      <c r="F73" s="25">
        <f>F77+F74</f>
        <v>763</v>
      </c>
      <c r="G73" s="25">
        <f t="shared" ref="G73:I73" si="19">G77+G74</f>
        <v>115</v>
      </c>
      <c r="H73" s="25">
        <f t="shared" si="19"/>
        <v>0</v>
      </c>
      <c r="I73" s="25">
        <f t="shared" si="19"/>
        <v>878</v>
      </c>
    </row>
    <row r="74" spans="1:10" ht="15.6" x14ac:dyDescent="0.3">
      <c r="A74" s="13"/>
      <c r="B74" s="24">
        <v>637</v>
      </c>
      <c r="C74" s="24"/>
      <c r="D74" s="26">
        <v>41</v>
      </c>
      <c r="E74" s="24" t="s">
        <v>51</v>
      </c>
      <c r="F74" s="25">
        <f>F76+F75</f>
        <v>488</v>
      </c>
      <c r="G74" s="25"/>
      <c r="H74" s="25">
        <f>H76+H75</f>
        <v>0</v>
      </c>
      <c r="I74" s="25">
        <f t="shared" si="17"/>
        <v>488</v>
      </c>
    </row>
    <row r="75" spans="1:10" ht="15.6" x14ac:dyDescent="0.3">
      <c r="A75" s="13"/>
      <c r="B75" s="11"/>
      <c r="C75" s="11">
        <v>637014</v>
      </c>
      <c r="D75" s="15">
        <v>41</v>
      </c>
      <c r="E75" s="11" t="s">
        <v>70</v>
      </c>
      <c r="F75" s="12">
        <v>432</v>
      </c>
      <c r="G75" s="12">
        <v>75</v>
      </c>
      <c r="H75" s="12"/>
      <c r="I75" s="12">
        <f t="shared" si="17"/>
        <v>507</v>
      </c>
    </row>
    <row r="76" spans="1:10" ht="15.6" x14ac:dyDescent="0.3">
      <c r="A76" s="13"/>
      <c r="B76" s="11"/>
      <c r="C76" s="11">
        <v>637016</v>
      </c>
      <c r="D76" s="15">
        <v>41</v>
      </c>
      <c r="E76" s="11" t="s">
        <v>53</v>
      </c>
      <c r="F76" s="12">
        <v>56</v>
      </c>
      <c r="G76" s="12">
        <v>32</v>
      </c>
      <c r="H76" s="12"/>
      <c r="I76" s="12">
        <f t="shared" si="17"/>
        <v>88</v>
      </c>
    </row>
    <row r="77" spans="1:10" ht="27" customHeight="1" x14ac:dyDescent="0.3">
      <c r="A77" s="13"/>
      <c r="B77" s="24">
        <v>642</v>
      </c>
      <c r="C77" s="24"/>
      <c r="D77" s="26">
        <v>41</v>
      </c>
      <c r="E77" s="26" t="s">
        <v>54</v>
      </c>
      <c r="F77" s="25">
        <f>F78</f>
        <v>275</v>
      </c>
      <c r="G77" s="25">
        <f t="shared" ref="G77:H77" si="20">G78</f>
        <v>115</v>
      </c>
      <c r="H77" s="25">
        <f t="shared" si="20"/>
        <v>0</v>
      </c>
      <c r="I77" s="25">
        <f t="shared" si="17"/>
        <v>390</v>
      </c>
    </row>
    <row r="78" spans="1:10" ht="15.6" x14ac:dyDescent="0.3">
      <c r="A78" s="13"/>
      <c r="B78" s="11"/>
      <c r="C78" s="11">
        <v>642015</v>
      </c>
      <c r="D78" s="15">
        <v>41</v>
      </c>
      <c r="E78" s="11" t="s">
        <v>55</v>
      </c>
      <c r="F78" s="12">
        <v>275</v>
      </c>
      <c r="G78" s="12">
        <v>115</v>
      </c>
      <c r="H78" s="12"/>
      <c r="I78" s="12">
        <f t="shared" si="17"/>
        <v>390</v>
      </c>
    </row>
    <row r="79" spans="1:10" ht="15.6" x14ac:dyDescent="0.3">
      <c r="A79" s="13"/>
      <c r="B79" s="11"/>
      <c r="C79" s="11"/>
      <c r="D79" s="15"/>
      <c r="E79" s="11"/>
      <c r="F79" s="12"/>
      <c r="G79" s="12"/>
      <c r="H79" s="12"/>
      <c r="I79" s="12"/>
      <c r="J79" s="19"/>
    </row>
    <row r="80" spans="1:10" ht="31.2" x14ac:dyDescent="0.3">
      <c r="A80" s="36" t="s">
        <v>63</v>
      </c>
      <c r="B80" s="37"/>
      <c r="C80" s="37"/>
      <c r="D80" s="40"/>
      <c r="E80" s="38" t="s">
        <v>71</v>
      </c>
      <c r="F80" s="39">
        <f>F81</f>
        <v>0</v>
      </c>
      <c r="G80" s="39">
        <f t="shared" ref="G80:I80" si="21">G81</f>
        <v>1500</v>
      </c>
      <c r="H80" s="39">
        <f t="shared" si="21"/>
        <v>0</v>
      </c>
      <c r="I80" s="39">
        <f t="shared" si="21"/>
        <v>1500</v>
      </c>
      <c r="J80" s="19"/>
    </row>
    <row r="81" spans="1:10" ht="15.6" x14ac:dyDescent="0.3">
      <c r="A81" s="13"/>
      <c r="B81" s="24">
        <v>620</v>
      </c>
      <c r="C81" s="24"/>
      <c r="D81" s="26">
        <v>41</v>
      </c>
      <c r="E81" s="24" t="s">
        <v>32</v>
      </c>
      <c r="F81" s="25">
        <f>F83+F82</f>
        <v>0</v>
      </c>
      <c r="G81" s="25">
        <f t="shared" ref="G81:I81" si="22">G83+G82</f>
        <v>1500</v>
      </c>
      <c r="H81" s="25">
        <f t="shared" si="22"/>
        <v>0</v>
      </c>
      <c r="I81" s="25">
        <f t="shared" si="22"/>
        <v>1500</v>
      </c>
      <c r="J81" s="19"/>
    </row>
    <row r="82" spans="1:10" ht="15.6" x14ac:dyDescent="0.3">
      <c r="A82" s="13"/>
      <c r="B82" s="24">
        <v>630</v>
      </c>
      <c r="C82" s="11">
        <v>633010</v>
      </c>
      <c r="D82" s="15">
        <v>41</v>
      </c>
      <c r="E82" s="11" t="s">
        <v>96</v>
      </c>
      <c r="F82" s="12"/>
      <c r="G82" s="12">
        <v>800</v>
      </c>
      <c r="H82" s="12"/>
      <c r="I82" s="12">
        <f>F82+G82-H82</f>
        <v>800</v>
      </c>
      <c r="J82" s="19"/>
    </row>
    <row r="83" spans="1:10" ht="15.6" x14ac:dyDescent="0.3">
      <c r="A83" s="13"/>
      <c r="B83" s="24"/>
      <c r="C83" s="11">
        <v>637001</v>
      </c>
      <c r="D83" s="15">
        <v>41</v>
      </c>
      <c r="E83" s="11" t="s">
        <v>97</v>
      </c>
      <c r="F83" s="12"/>
      <c r="G83" s="12">
        <v>700</v>
      </c>
      <c r="H83" s="12"/>
      <c r="I83" s="12">
        <f>F83+G83-H83</f>
        <v>700</v>
      </c>
      <c r="J83" s="19"/>
    </row>
    <row r="84" spans="1:10" ht="15.6" x14ac:dyDescent="0.3">
      <c r="A84" s="13"/>
      <c r="B84" s="11"/>
      <c r="C84" s="11"/>
      <c r="D84" s="15"/>
      <c r="E84" s="11"/>
      <c r="F84" s="11"/>
      <c r="G84" s="11"/>
      <c r="H84" s="11"/>
      <c r="I84" s="11"/>
    </row>
    <row r="85" spans="1:10" ht="15.6" x14ac:dyDescent="0.3">
      <c r="A85" s="36" t="s">
        <v>63</v>
      </c>
      <c r="B85" s="37"/>
      <c r="C85" s="37"/>
      <c r="D85" s="38" t="s">
        <v>72</v>
      </c>
      <c r="E85" s="41" t="s">
        <v>73</v>
      </c>
      <c r="F85" s="39">
        <f>F86</f>
        <v>117500</v>
      </c>
      <c r="G85" s="39">
        <f t="shared" ref="G85:I85" si="23">G86</f>
        <v>0</v>
      </c>
      <c r="H85" s="39">
        <f t="shared" si="23"/>
        <v>9076</v>
      </c>
      <c r="I85" s="39">
        <f t="shared" si="23"/>
        <v>108424</v>
      </c>
    </row>
    <row r="86" spans="1:10" ht="15.6" x14ac:dyDescent="0.3">
      <c r="A86" s="13"/>
      <c r="B86" s="24">
        <v>635</v>
      </c>
      <c r="C86" s="24"/>
      <c r="D86" s="24" t="s">
        <v>72</v>
      </c>
      <c r="E86" s="24" t="s">
        <v>47</v>
      </c>
      <c r="F86" s="25">
        <f>F87</f>
        <v>117500</v>
      </c>
      <c r="G86" s="25">
        <f t="shared" ref="G86:I86" si="24">G87</f>
        <v>0</v>
      </c>
      <c r="H86" s="25">
        <f t="shared" si="24"/>
        <v>9076</v>
      </c>
      <c r="I86" s="25">
        <f t="shared" si="24"/>
        <v>108424</v>
      </c>
    </row>
    <row r="87" spans="1:10" ht="15.6" x14ac:dyDescent="0.3">
      <c r="A87" s="13"/>
      <c r="B87" s="11"/>
      <c r="C87" s="11">
        <v>635006</v>
      </c>
      <c r="D87" s="11">
        <v>41</v>
      </c>
      <c r="E87" s="11" t="s">
        <v>49</v>
      </c>
      <c r="F87" s="12">
        <v>117500</v>
      </c>
      <c r="G87" s="34"/>
      <c r="H87" s="12">
        <v>9076</v>
      </c>
      <c r="I87" s="12">
        <f>F87+G87-H87</f>
        <v>108424</v>
      </c>
    </row>
    <row r="88" spans="1:10" ht="15.6" x14ac:dyDescent="0.3">
      <c r="A88" s="13"/>
      <c r="B88" s="11"/>
      <c r="C88" s="11"/>
      <c r="D88" s="11"/>
      <c r="E88" s="11"/>
      <c r="F88" s="12"/>
      <c r="G88" s="12"/>
      <c r="H88" s="12"/>
      <c r="I88" s="12"/>
    </row>
    <row r="89" spans="1:10" ht="15.6" x14ac:dyDescent="0.3">
      <c r="A89" s="27" t="s">
        <v>74</v>
      </c>
      <c r="B89" s="21"/>
      <c r="C89" s="21"/>
      <c r="D89" s="22">
        <v>41</v>
      </c>
      <c r="E89" s="22" t="s">
        <v>75</v>
      </c>
      <c r="F89" s="23">
        <f>F90</f>
        <v>5800</v>
      </c>
      <c r="G89" s="23">
        <f t="shared" ref="G89:I89" si="25">G90</f>
        <v>1000</v>
      </c>
      <c r="H89" s="23">
        <f t="shared" si="25"/>
        <v>0</v>
      </c>
      <c r="I89" s="23">
        <f t="shared" si="25"/>
        <v>6800</v>
      </c>
    </row>
    <row r="90" spans="1:10" ht="16.2" x14ac:dyDescent="0.35">
      <c r="A90" s="13"/>
      <c r="B90" s="11"/>
      <c r="C90" s="11"/>
      <c r="D90" s="11"/>
      <c r="E90" s="42" t="s">
        <v>76</v>
      </c>
      <c r="F90" s="25">
        <f>F91</f>
        <v>5800</v>
      </c>
      <c r="G90" s="25">
        <f t="shared" ref="G90:I90" si="26">G91</f>
        <v>1000</v>
      </c>
      <c r="H90" s="25">
        <f t="shared" si="26"/>
        <v>0</v>
      </c>
      <c r="I90" s="25">
        <f t="shared" si="26"/>
        <v>6800</v>
      </c>
    </row>
    <row r="91" spans="1:10" ht="15.6" x14ac:dyDescent="0.3">
      <c r="A91" s="13"/>
      <c r="B91" s="24">
        <v>637</v>
      </c>
      <c r="C91" s="11"/>
      <c r="D91" s="26">
        <v>41</v>
      </c>
      <c r="E91" s="24" t="s">
        <v>51</v>
      </c>
      <c r="F91" s="12">
        <f>F92</f>
        <v>5800</v>
      </c>
      <c r="G91" s="12">
        <f t="shared" ref="G91:I91" si="27">G92</f>
        <v>1000</v>
      </c>
      <c r="H91" s="12">
        <f t="shared" si="27"/>
        <v>0</v>
      </c>
      <c r="I91" s="12">
        <f t="shared" si="27"/>
        <v>6800</v>
      </c>
    </row>
    <row r="92" spans="1:10" ht="15.6" x14ac:dyDescent="0.3">
      <c r="A92" s="13"/>
      <c r="B92" s="11"/>
      <c r="C92" s="11">
        <v>637002</v>
      </c>
      <c r="D92" s="15" t="s">
        <v>95</v>
      </c>
      <c r="E92" s="11" t="s">
        <v>77</v>
      </c>
      <c r="F92" s="12">
        <v>5800</v>
      </c>
      <c r="G92" s="12">
        <v>1000</v>
      </c>
      <c r="H92" s="12"/>
      <c r="I92" s="12">
        <f t="shared" ref="I92" si="28">F92+G92-H92</f>
        <v>6800</v>
      </c>
    </row>
    <row r="93" spans="1:10" ht="15.6" x14ac:dyDescent="0.3">
      <c r="A93" s="27" t="s">
        <v>78</v>
      </c>
      <c r="B93" s="21"/>
      <c r="C93" s="21"/>
      <c r="D93" s="22">
        <v>41</v>
      </c>
      <c r="E93" s="22" t="s">
        <v>79</v>
      </c>
      <c r="F93" s="23">
        <f>F94</f>
        <v>22067</v>
      </c>
      <c r="G93" s="23">
        <f t="shared" ref="G93:I93" si="29">G94</f>
        <v>2600</v>
      </c>
      <c r="H93" s="23">
        <f t="shared" si="29"/>
        <v>0</v>
      </c>
      <c r="I93" s="23">
        <f t="shared" si="29"/>
        <v>24667</v>
      </c>
    </row>
    <row r="94" spans="1:10" ht="15.6" x14ac:dyDescent="0.3">
      <c r="A94" s="13"/>
      <c r="B94" s="24">
        <v>637</v>
      </c>
      <c r="C94" s="11"/>
      <c r="D94" s="26">
        <v>41</v>
      </c>
      <c r="E94" s="24" t="s">
        <v>51</v>
      </c>
      <c r="F94" s="12">
        <f>F95</f>
        <v>22067</v>
      </c>
      <c r="G94" s="12">
        <f t="shared" ref="G94:I94" si="30">G95</f>
        <v>2600</v>
      </c>
      <c r="H94" s="12">
        <f t="shared" si="30"/>
        <v>0</v>
      </c>
      <c r="I94" s="12">
        <f t="shared" si="30"/>
        <v>24667</v>
      </c>
    </row>
    <row r="95" spans="1:10" ht="15.6" x14ac:dyDescent="0.3">
      <c r="A95" s="13"/>
      <c r="B95" s="11"/>
      <c r="C95" s="11">
        <v>637002</v>
      </c>
      <c r="D95" s="15">
        <v>41</v>
      </c>
      <c r="E95" s="11" t="s">
        <v>77</v>
      </c>
      <c r="F95" s="12">
        <v>22067</v>
      </c>
      <c r="G95" s="12">
        <v>2600</v>
      </c>
      <c r="H95" s="12"/>
      <c r="I95" s="12">
        <f t="shared" ref="I95" si="31">F95+G95-H95</f>
        <v>24667</v>
      </c>
    </row>
    <row r="96" spans="1:10" ht="15.6" x14ac:dyDescent="0.3">
      <c r="A96" s="13"/>
      <c r="B96" s="13"/>
      <c r="C96" s="13"/>
      <c r="D96" s="13"/>
      <c r="E96" s="11"/>
      <c r="F96" s="12"/>
      <c r="G96" s="12"/>
      <c r="H96" s="12"/>
      <c r="I96" s="12"/>
    </row>
    <row r="97" spans="1:9" ht="15.6" x14ac:dyDescent="0.3">
      <c r="A97" s="27" t="s">
        <v>81</v>
      </c>
      <c r="B97" s="30"/>
      <c r="C97" s="30"/>
      <c r="D97" s="22">
        <v>41</v>
      </c>
      <c r="E97" s="22" t="s">
        <v>82</v>
      </c>
      <c r="F97" s="23">
        <f>F98</f>
        <v>3300</v>
      </c>
      <c r="G97" s="23">
        <f t="shared" ref="G97:I98" si="32">G98</f>
        <v>800</v>
      </c>
      <c r="H97" s="23">
        <f t="shared" si="32"/>
        <v>0</v>
      </c>
      <c r="I97" s="23">
        <f t="shared" si="32"/>
        <v>4100</v>
      </c>
    </row>
    <row r="98" spans="1:9" ht="15.6" x14ac:dyDescent="0.3">
      <c r="A98" s="13"/>
      <c r="B98" s="24">
        <v>637</v>
      </c>
      <c r="C98" s="24"/>
      <c r="D98" s="24">
        <v>41</v>
      </c>
      <c r="E98" s="24" t="s">
        <v>51</v>
      </c>
      <c r="F98" s="12">
        <f>F99</f>
        <v>3300</v>
      </c>
      <c r="G98" s="12">
        <f t="shared" si="32"/>
        <v>800</v>
      </c>
      <c r="H98" s="12">
        <f t="shared" si="32"/>
        <v>0</v>
      </c>
      <c r="I98" s="12">
        <f t="shared" si="32"/>
        <v>4100</v>
      </c>
    </row>
    <row r="99" spans="1:9" ht="15.6" x14ac:dyDescent="0.3">
      <c r="A99" s="13"/>
      <c r="B99" s="13"/>
      <c r="C99" s="11">
        <v>637001</v>
      </c>
      <c r="D99" s="11">
        <v>41</v>
      </c>
      <c r="E99" s="11" t="s">
        <v>83</v>
      </c>
      <c r="F99" s="12">
        <v>3300</v>
      </c>
      <c r="G99" s="12">
        <v>800</v>
      </c>
      <c r="H99" s="12"/>
      <c r="I99" s="12">
        <f t="shared" ref="I99" si="33">F99+G99-H99</f>
        <v>4100</v>
      </c>
    </row>
    <row r="100" spans="1:9" ht="15.6" x14ac:dyDescent="0.3">
      <c r="A100" s="13"/>
      <c r="B100" s="13"/>
      <c r="C100" s="11"/>
      <c r="D100" s="11"/>
      <c r="E100" s="11"/>
      <c r="F100" s="12"/>
      <c r="G100" s="12"/>
      <c r="H100" s="12"/>
      <c r="I100" s="12"/>
    </row>
    <row r="101" spans="1:9" ht="15.6" x14ac:dyDescent="0.3">
      <c r="A101" s="13"/>
      <c r="B101" s="13"/>
      <c r="C101" s="13"/>
      <c r="D101" s="13"/>
      <c r="E101" s="11"/>
      <c r="F101" s="12"/>
      <c r="G101" s="12"/>
      <c r="H101" s="12"/>
      <c r="I101" s="12"/>
    </row>
    <row r="102" spans="1:9" ht="38.4" customHeight="1" x14ac:dyDescent="0.3">
      <c r="A102" s="27" t="s">
        <v>84</v>
      </c>
      <c r="B102" s="30"/>
      <c r="C102" s="30"/>
      <c r="D102" s="22">
        <v>41</v>
      </c>
      <c r="E102" s="29" t="s">
        <v>85</v>
      </c>
      <c r="F102" s="23">
        <f>F103</f>
        <v>5029</v>
      </c>
      <c r="G102" s="23">
        <f t="shared" ref="G102:I103" si="34">G103</f>
        <v>0</v>
      </c>
      <c r="H102" s="23">
        <f t="shared" si="34"/>
        <v>2600</v>
      </c>
      <c r="I102" s="23">
        <f t="shared" si="34"/>
        <v>2429</v>
      </c>
    </row>
    <row r="103" spans="1:9" ht="28.8" customHeight="1" x14ac:dyDescent="0.3">
      <c r="A103" s="13"/>
      <c r="B103" s="24">
        <v>642</v>
      </c>
      <c r="C103" s="24"/>
      <c r="D103" s="24">
        <v>41</v>
      </c>
      <c r="E103" s="26" t="s">
        <v>54</v>
      </c>
      <c r="F103" s="12">
        <f>F104</f>
        <v>5029</v>
      </c>
      <c r="G103" s="12">
        <f t="shared" si="34"/>
        <v>0</v>
      </c>
      <c r="H103" s="12">
        <f t="shared" si="34"/>
        <v>2600</v>
      </c>
      <c r="I103" s="12">
        <f t="shared" si="34"/>
        <v>2429</v>
      </c>
    </row>
    <row r="104" spans="1:9" ht="19.8" customHeight="1" x14ac:dyDescent="0.3">
      <c r="A104" s="13"/>
      <c r="B104" s="13"/>
      <c r="C104" s="13">
        <v>642026</v>
      </c>
      <c r="D104" s="13">
        <v>41</v>
      </c>
      <c r="E104" s="15" t="s">
        <v>86</v>
      </c>
      <c r="F104" s="12">
        <v>5029</v>
      </c>
      <c r="G104" s="12"/>
      <c r="H104" s="12">
        <v>2600</v>
      </c>
      <c r="I104" s="12">
        <f t="shared" ref="I104" si="35">F104+G104-H104</f>
        <v>2429</v>
      </c>
    </row>
    <row r="105" spans="1:9" x14ac:dyDescent="0.3">
      <c r="A105" s="13"/>
      <c r="B105" s="13"/>
      <c r="C105" s="13"/>
      <c r="D105" s="13"/>
      <c r="E105" s="13"/>
      <c r="F105" s="14"/>
      <c r="G105" s="14"/>
      <c r="H105" s="14"/>
      <c r="I105" s="14"/>
    </row>
    <row r="106" spans="1:9" ht="15.6" x14ac:dyDescent="0.3">
      <c r="A106" s="43"/>
      <c r="B106" s="43"/>
      <c r="C106" s="43"/>
      <c r="D106" s="43"/>
      <c r="E106" s="47" t="s">
        <v>104</v>
      </c>
      <c r="F106" s="48">
        <f>F121+F111+F108+F114</f>
        <v>35000</v>
      </c>
      <c r="G106" s="48">
        <f>G121+G117+G111+G108+G114</f>
        <v>11400</v>
      </c>
      <c r="H106" s="48">
        <f>H121+H117+H111+H108+H114</f>
        <v>11400</v>
      </c>
      <c r="I106" s="48">
        <f>I121+I114+I117+I111+I108</f>
        <v>35000</v>
      </c>
    </row>
    <row r="107" spans="1:9" ht="15.6" x14ac:dyDescent="0.3">
      <c r="A107" s="13"/>
      <c r="B107" s="13"/>
      <c r="C107" s="13"/>
      <c r="D107" s="13"/>
      <c r="E107" s="45"/>
      <c r="F107" s="46"/>
      <c r="G107" s="46"/>
      <c r="H107" s="46"/>
      <c r="I107" s="46"/>
    </row>
    <row r="108" spans="1:9" ht="15.6" x14ac:dyDescent="0.3">
      <c r="A108" s="44" t="s">
        <v>25</v>
      </c>
      <c r="B108" s="11"/>
      <c r="C108" s="11"/>
      <c r="D108" s="11"/>
      <c r="E108" s="24" t="s">
        <v>87</v>
      </c>
      <c r="F108" s="25">
        <f>F109</f>
        <v>7500</v>
      </c>
      <c r="G108" s="25">
        <f t="shared" ref="G108:I108" si="36">G109</f>
        <v>2400</v>
      </c>
      <c r="H108" s="25">
        <f t="shared" si="36"/>
        <v>0</v>
      </c>
      <c r="I108" s="25">
        <f t="shared" si="36"/>
        <v>9900</v>
      </c>
    </row>
    <row r="109" spans="1:9" ht="15.6" x14ac:dyDescent="0.3">
      <c r="A109" s="44"/>
      <c r="B109" s="11">
        <v>713</v>
      </c>
      <c r="C109" s="11"/>
      <c r="D109" s="11">
        <v>46</v>
      </c>
      <c r="E109" s="11" t="s">
        <v>88</v>
      </c>
      <c r="F109" s="25">
        <f>F110</f>
        <v>7500</v>
      </c>
      <c r="G109" s="25">
        <f>G110</f>
        <v>2400</v>
      </c>
      <c r="H109" s="25"/>
      <c r="I109" s="25">
        <f>F109+G109-H109</f>
        <v>9900</v>
      </c>
    </row>
    <row r="110" spans="1:9" ht="15.6" x14ac:dyDescent="0.3">
      <c r="A110" s="44"/>
      <c r="B110" s="11"/>
      <c r="C110" s="11">
        <v>713004</v>
      </c>
      <c r="D110" s="11">
        <v>46</v>
      </c>
      <c r="E110" s="11" t="s">
        <v>89</v>
      </c>
      <c r="F110" s="12">
        <v>7500</v>
      </c>
      <c r="G110" s="12">
        <v>2400</v>
      </c>
      <c r="H110" s="25"/>
      <c r="I110" s="12">
        <f>F110+G110-H110</f>
        <v>9900</v>
      </c>
    </row>
    <row r="111" spans="1:9" ht="15.6" x14ac:dyDescent="0.3">
      <c r="A111" s="44" t="s">
        <v>57</v>
      </c>
      <c r="B111" s="11"/>
      <c r="C111" s="11"/>
      <c r="D111" s="11"/>
      <c r="E111" s="24" t="s">
        <v>91</v>
      </c>
      <c r="F111" s="25">
        <f>F112</f>
        <v>10000</v>
      </c>
      <c r="G111" s="25">
        <f>G113+G112</f>
        <v>3000</v>
      </c>
      <c r="H111" s="25">
        <f>H113+H112</f>
        <v>8000</v>
      </c>
      <c r="I111" s="25">
        <f>I113+I112</f>
        <v>5000</v>
      </c>
    </row>
    <row r="112" spans="1:9" ht="15.6" x14ac:dyDescent="0.3">
      <c r="A112" s="13"/>
      <c r="B112" s="11"/>
      <c r="C112" s="11">
        <v>717001</v>
      </c>
      <c r="D112" s="11">
        <v>46</v>
      </c>
      <c r="E112" s="11" t="s">
        <v>98</v>
      </c>
      <c r="F112" s="12">
        <v>10000</v>
      </c>
      <c r="G112" s="12"/>
      <c r="H112" s="12">
        <v>8000</v>
      </c>
      <c r="I112" s="12">
        <f t="shared" ref="I112:I113" si="37">F112+G112-H112</f>
        <v>2000</v>
      </c>
    </row>
    <row r="113" spans="1:9" ht="15.6" x14ac:dyDescent="0.3">
      <c r="A113" s="13"/>
      <c r="B113" s="11"/>
      <c r="C113" s="11">
        <v>717001</v>
      </c>
      <c r="D113" s="11">
        <v>46</v>
      </c>
      <c r="E113" s="11" t="s">
        <v>99</v>
      </c>
      <c r="F113" s="12"/>
      <c r="G113" s="12">
        <v>3000</v>
      </c>
      <c r="H113" s="12"/>
      <c r="I113" s="12">
        <f t="shared" si="37"/>
        <v>3000</v>
      </c>
    </row>
    <row r="114" spans="1:9" ht="15.6" x14ac:dyDescent="0.3">
      <c r="A114" s="44" t="s">
        <v>62</v>
      </c>
      <c r="B114" s="11"/>
      <c r="C114" s="11"/>
      <c r="D114" s="11"/>
      <c r="E114" s="24" t="s">
        <v>103</v>
      </c>
      <c r="F114" s="25">
        <f>F115</f>
        <v>10000</v>
      </c>
      <c r="G114" s="25">
        <f t="shared" ref="G114:I114" si="38">G115</f>
        <v>0</v>
      </c>
      <c r="H114" s="25">
        <f t="shared" si="38"/>
        <v>1000</v>
      </c>
      <c r="I114" s="25">
        <f t="shared" si="38"/>
        <v>9000</v>
      </c>
    </row>
    <row r="115" spans="1:9" ht="15.6" x14ac:dyDescent="0.3">
      <c r="A115" s="13"/>
      <c r="B115" s="11">
        <v>717</v>
      </c>
      <c r="C115" s="11"/>
      <c r="D115" s="11">
        <v>46</v>
      </c>
      <c r="E115" s="11" t="s">
        <v>90</v>
      </c>
      <c r="F115" s="12">
        <f>F116</f>
        <v>10000</v>
      </c>
      <c r="G115" s="12">
        <f t="shared" ref="G115:I115" si="39">G116</f>
        <v>0</v>
      </c>
      <c r="H115" s="12">
        <f t="shared" si="39"/>
        <v>1000</v>
      </c>
      <c r="I115" s="12">
        <f t="shared" si="39"/>
        <v>9000</v>
      </c>
    </row>
    <row r="116" spans="1:9" ht="15.6" x14ac:dyDescent="0.3">
      <c r="A116" s="13"/>
      <c r="B116" s="11"/>
      <c r="C116" s="11">
        <v>717001</v>
      </c>
      <c r="D116" s="11">
        <v>46</v>
      </c>
      <c r="E116" s="11" t="s">
        <v>102</v>
      </c>
      <c r="F116" s="12">
        <v>10000</v>
      </c>
      <c r="G116" s="12"/>
      <c r="H116" s="12">
        <v>1000</v>
      </c>
      <c r="I116" s="25">
        <f>F116+G116-H116</f>
        <v>9000</v>
      </c>
    </row>
    <row r="117" spans="1:9" ht="15.6" x14ac:dyDescent="0.3">
      <c r="A117" s="44" t="s">
        <v>63</v>
      </c>
      <c r="B117" s="11"/>
      <c r="C117" s="11"/>
      <c r="D117" s="11"/>
      <c r="E117" s="24" t="s">
        <v>92</v>
      </c>
      <c r="F117" s="25">
        <f>F118</f>
        <v>0</v>
      </c>
      <c r="G117" s="25">
        <f t="shared" ref="G117:I117" si="40">G118</f>
        <v>6000</v>
      </c>
      <c r="H117" s="25">
        <f t="shared" si="40"/>
        <v>0</v>
      </c>
      <c r="I117" s="25">
        <f t="shared" si="40"/>
        <v>6000</v>
      </c>
    </row>
    <row r="118" spans="1:9" ht="15.6" x14ac:dyDescent="0.3">
      <c r="A118" s="13"/>
      <c r="B118" s="11">
        <v>717</v>
      </c>
      <c r="C118" s="11"/>
      <c r="D118" s="11" t="s">
        <v>22</v>
      </c>
      <c r="E118" s="11" t="s">
        <v>90</v>
      </c>
      <c r="F118" s="12">
        <v>0</v>
      </c>
      <c r="G118" s="12">
        <f>G120+G119</f>
        <v>6000</v>
      </c>
      <c r="H118" s="12">
        <f>H120+H119</f>
        <v>0</v>
      </c>
      <c r="I118" s="12">
        <f>F118+G118-H118</f>
        <v>6000</v>
      </c>
    </row>
    <row r="119" spans="1:9" ht="15.6" x14ac:dyDescent="0.3">
      <c r="A119" s="13"/>
      <c r="B119" s="11"/>
      <c r="C119" s="11">
        <v>717001</v>
      </c>
      <c r="D119" s="11">
        <v>46</v>
      </c>
      <c r="E119" s="11" t="s">
        <v>100</v>
      </c>
      <c r="F119" s="12"/>
      <c r="G119" s="12">
        <v>6000</v>
      </c>
      <c r="H119" s="12"/>
      <c r="I119" s="12">
        <f t="shared" ref="I119:I120" si="41">F119+G119-H119</f>
        <v>6000</v>
      </c>
    </row>
    <row r="120" spans="1:9" ht="31.2" x14ac:dyDescent="0.3">
      <c r="A120" s="13"/>
      <c r="B120" s="11"/>
      <c r="C120" s="11">
        <v>717001</v>
      </c>
      <c r="D120" s="11">
        <v>46</v>
      </c>
      <c r="E120" s="15" t="s">
        <v>101</v>
      </c>
      <c r="F120" s="12"/>
      <c r="G120" s="12">
        <v>0</v>
      </c>
      <c r="H120" s="12"/>
      <c r="I120" s="12">
        <f t="shared" si="41"/>
        <v>0</v>
      </c>
    </row>
    <row r="121" spans="1:9" ht="15.6" x14ac:dyDescent="0.3">
      <c r="A121" s="44" t="s">
        <v>80</v>
      </c>
      <c r="B121" s="11"/>
      <c r="C121" s="11"/>
      <c r="D121" s="11"/>
      <c r="E121" s="24" t="s">
        <v>93</v>
      </c>
      <c r="F121" s="25">
        <v>7500</v>
      </c>
      <c r="G121" s="25">
        <v>0</v>
      </c>
      <c r="H121" s="25">
        <f>SUM(H122:H122)</f>
        <v>2400</v>
      </c>
      <c r="I121" s="25">
        <f t="shared" ref="I121:I122" si="42">F121+G121-H121</f>
        <v>5100</v>
      </c>
    </row>
    <row r="122" spans="1:9" ht="15.6" x14ac:dyDescent="0.3">
      <c r="A122" s="13"/>
      <c r="B122" s="11"/>
      <c r="C122" s="11">
        <v>713004</v>
      </c>
      <c r="D122" s="11">
        <v>46</v>
      </c>
      <c r="E122" s="11" t="s">
        <v>94</v>
      </c>
      <c r="F122" s="12">
        <v>7500</v>
      </c>
      <c r="G122" s="12"/>
      <c r="H122" s="12">
        <v>2400</v>
      </c>
      <c r="I122" s="12">
        <f t="shared" si="42"/>
        <v>5100</v>
      </c>
    </row>
    <row r="123" spans="1:9" ht="15.6" x14ac:dyDescent="0.3">
      <c r="B123" s="1"/>
      <c r="C123" s="1"/>
      <c r="D123" s="1"/>
      <c r="E123" s="1"/>
      <c r="F123" s="1"/>
      <c r="G123" s="1"/>
      <c r="H123" s="1"/>
      <c r="I123" s="1"/>
    </row>
    <row r="127" spans="1:9" x14ac:dyDescent="0.3">
      <c r="A127" t="s">
        <v>105</v>
      </c>
    </row>
  </sheetData>
  <mergeCells count="2">
    <mergeCell ref="A1:I1"/>
    <mergeCell ref="A4:I4"/>
  </mergeCells>
  <pageMargins left="0.70866141732283472" right="0.70866141732283472" top="0.74803149606299213" bottom="0.74803149606299213" header="0.31496062992125984" footer="0.31496062992125984"/>
  <pageSetup paperSize="9" scale="65" fitToHeight="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2019-09-16T15:53:54Z</cp:lastPrinted>
  <dcterms:created xsi:type="dcterms:W3CDTF">2019-09-16T14:12:25Z</dcterms:created>
  <dcterms:modified xsi:type="dcterms:W3CDTF">2019-09-16T15:57:10Z</dcterms:modified>
</cp:coreProperties>
</file>