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haberova\AppData\Local\Microsoft\Windows\INetCache\Content.Outlook\UX6P7LQH\"/>
    </mc:Choice>
  </mc:AlternateContent>
  <xr:revisionPtr revIDLastSave="0" documentId="13_ncr:1_{C74BE17A-4BE3-4A21-B637-5A88032892F3}" xr6:coauthVersionLast="47" xr6:coauthVersionMax="47" xr10:uidLastSave="{00000000-0000-0000-0000-000000000000}"/>
  <bookViews>
    <workbookView xWindow="-108" yWindow="-108" windowWidth="23256" windowHeight="12576" xr2:uid="{085F7857-9495-4DDE-9DA7-A6EF484FDD1A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14" i="1" l="1"/>
  <c r="J513" i="1"/>
  <c r="J512" i="1"/>
  <c r="J511" i="1"/>
  <c r="J121" i="1"/>
  <c r="J41" i="1"/>
  <c r="G39" i="1"/>
  <c r="G42" i="1" s="1"/>
  <c r="H39" i="1"/>
  <c r="H42" i="1" s="1"/>
  <c r="I39" i="1"/>
  <c r="I42" i="1" s="1"/>
  <c r="F39" i="1"/>
  <c r="F42" i="1" s="1"/>
  <c r="J37" i="1"/>
  <c r="J38" i="1"/>
  <c r="J40" i="1"/>
  <c r="J51" i="1"/>
  <c r="J462" i="1"/>
  <c r="G33" i="1"/>
  <c r="H33" i="1"/>
  <c r="I33" i="1"/>
  <c r="G35" i="1"/>
  <c r="H35" i="1"/>
  <c r="I35" i="1"/>
  <c r="G52" i="1"/>
  <c r="G50" i="1" s="1"/>
  <c r="H52" i="1"/>
  <c r="H50" i="1" s="1"/>
  <c r="I52" i="1"/>
  <c r="I50" i="1" s="1"/>
  <c r="G58" i="1"/>
  <c r="H58" i="1"/>
  <c r="I58" i="1"/>
  <c r="G69" i="1"/>
  <c r="H69" i="1"/>
  <c r="I69" i="1"/>
  <c r="G72" i="1"/>
  <c r="H72" i="1"/>
  <c r="I72" i="1"/>
  <c r="G79" i="1"/>
  <c r="H79" i="1"/>
  <c r="I79" i="1"/>
  <c r="G90" i="1"/>
  <c r="H90" i="1"/>
  <c r="I90" i="1"/>
  <c r="G95" i="1"/>
  <c r="H95" i="1"/>
  <c r="I95" i="1"/>
  <c r="G101" i="1"/>
  <c r="H101" i="1"/>
  <c r="I101" i="1"/>
  <c r="G104" i="1"/>
  <c r="H104" i="1"/>
  <c r="I104" i="1"/>
  <c r="G125" i="1"/>
  <c r="G124" i="1" s="1"/>
  <c r="H125" i="1"/>
  <c r="H124" i="1" s="1"/>
  <c r="I125" i="1"/>
  <c r="I124" i="1" s="1"/>
  <c r="G133" i="1"/>
  <c r="G132" i="1" s="1"/>
  <c r="H133" i="1"/>
  <c r="H132" i="1" s="1"/>
  <c r="I133" i="1"/>
  <c r="I132" i="1" s="1"/>
  <c r="G138" i="1"/>
  <c r="H138" i="1"/>
  <c r="I138" i="1"/>
  <c r="G143" i="1"/>
  <c r="H143" i="1"/>
  <c r="I143" i="1"/>
  <c r="G153" i="1"/>
  <c r="H153" i="1"/>
  <c r="I153" i="1"/>
  <c r="G155" i="1"/>
  <c r="H155" i="1"/>
  <c r="I155" i="1"/>
  <c r="G162" i="1"/>
  <c r="H162" i="1"/>
  <c r="I162" i="1"/>
  <c r="G174" i="1"/>
  <c r="H174" i="1"/>
  <c r="I174" i="1"/>
  <c r="G178" i="1"/>
  <c r="H178" i="1"/>
  <c r="I178" i="1"/>
  <c r="G186" i="1"/>
  <c r="H186" i="1"/>
  <c r="I186" i="1"/>
  <c r="G199" i="1"/>
  <c r="H199" i="1"/>
  <c r="I199" i="1"/>
  <c r="G201" i="1"/>
  <c r="H201" i="1"/>
  <c r="I201" i="1"/>
  <c r="G203" i="1"/>
  <c r="H203" i="1"/>
  <c r="I203" i="1"/>
  <c r="G207" i="1"/>
  <c r="H207" i="1"/>
  <c r="I207" i="1"/>
  <c r="G211" i="1"/>
  <c r="G210" i="1" s="1"/>
  <c r="H211" i="1"/>
  <c r="H210" i="1" s="1"/>
  <c r="I211" i="1"/>
  <c r="I210" i="1" s="1"/>
  <c r="G215" i="1"/>
  <c r="H215" i="1"/>
  <c r="I215" i="1"/>
  <c r="G218" i="1"/>
  <c r="H218" i="1"/>
  <c r="I218" i="1"/>
  <c r="G220" i="1"/>
  <c r="H220" i="1"/>
  <c r="I220" i="1"/>
  <c r="G223" i="1"/>
  <c r="G222" i="1" s="1"/>
  <c r="H223" i="1"/>
  <c r="H222" i="1" s="1"/>
  <c r="I223" i="1"/>
  <c r="I222" i="1" s="1"/>
  <c r="G228" i="1"/>
  <c r="H228" i="1"/>
  <c r="I228" i="1"/>
  <c r="G232" i="1"/>
  <c r="H232" i="1"/>
  <c r="I232" i="1"/>
  <c r="G234" i="1"/>
  <c r="H234" i="1"/>
  <c r="I234" i="1"/>
  <c r="G237" i="1"/>
  <c r="H237" i="1"/>
  <c r="I237" i="1"/>
  <c r="G240" i="1"/>
  <c r="H240" i="1"/>
  <c r="I240" i="1"/>
  <c r="G243" i="1"/>
  <c r="H243" i="1"/>
  <c r="I243" i="1"/>
  <c r="G246" i="1"/>
  <c r="H246" i="1"/>
  <c r="I246" i="1"/>
  <c r="G255" i="1"/>
  <c r="H255" i="1"/>
  <c r="I255" i="1"/>
  <c r="G264" i="1"/>
  <c r="H264" i="1"/>
  <c r="I264" i="1"/>
  <c r="G269" i="1"/>
  <c r="H269" i="1"/>
  <c r="I269" i="1"/>
  <c r="G272" i="1"/>
  <c r="H272" i="1"/>
  <c r="I272" i="1"/>
  <c r="G275" i="1"/>
  <c r="H275" i="1"/>
  <c r="I275" i="1"/>
  <c r="G284" i="1"/>
  <c r="H284" i="1"/>
  <c r="I284" i="1"/>
  <c r="G293" i="1"/>
  <c r="H293" i="1"/>
  <c r="I293" i="1"/>
  <c r="G296" i="1"/>
  <c r="H296" i="1"/>
  <c r="I296" i="1"/>
  <c r="G299" i="1"/>
  <c r="H299" i="1"/>
  <c r="I299" i="1"/>
  <c r="G302" i="1"/>
  <c r="H302" i="1"/>
  <c r="I302" i="1"/>
  <c r="G311" i="1"/>
  <c r="H311" i="1"/>
  <c r="I311" i="1"/>
  <c r="G320" i="1"/>
  <c r="H320" i="1"/>
  <c r="I320" i="1"/>
  <c r="G324" i="1"/>
  <c r="H324" i="1"/>
  <c r="I324" i="1"/>
  <c r="G327" i="1"/>
  <c r="H327" i="1"/>
  <c r="I327" i="1"/>
  <c r="G336" i="1"/>
  <c r="H336" i="1"/>
  <c r="I336" i="1"/>
  <c r="G339" i="1"/>
  <c r="H339" i="1"/>
  <c r="I339" i="1"/>
  <c r="G343" i="1"/>
  <c r="H343" i="1"/>
  <c r="I343" i="1"/>
  <c r="G347" i="1"/>
  <c r="H347" i="1"/>
  <c r="I347" i="1"/>
  <c r="G350" i="1"/>
  <c r="H350" i="1"/>
  <c r="I350" i="1"/>
  <c r="G359" i="1"/>
  <c r="H359" i="1"/>
  <c r="I359" i="1"/>
  <c r="G367" i="1"/>
  <c r="H367" i="1"/>
  <c r="I367" i="1"/>
  <c r="G408" i="1"/>
  <c r="H408" i="1"/>
  <c r="I408" i="1"/>
  <c r="G418" i="1"/>
  <c r="G417" i="1" s="1"/>
  <c r="H418" i="1"/>
  <c r="H417" i="1" s="1"/>
  <c r="I418" i="1"/>
  <c r="I417" i="1" s="1"/>
  <c r="G424" i="1"/>
  <c r="H424" i="1"/>
  <c r="I424" i="1"/>
  <c r="G427" i="1"/>
  <c r="H427" i="1"/>
  <c r="I427" i="1"/>
  <c r="G429" i="1"/>
  <c r="H429" i="1"/>
  <c r="I429" i="1"/>
  <c r="G432" i="1"/>
  <c r="H432" i="1"/>
  <c r="I432" i="1"/>
  <c r="G441" i="1"/>
  <c r="G440" i="1" s="1"/>
  <c r="H441" i="1"/>
  <c r="H440" i="1" s="1"/>
  <c r="I441" i="1"/>
  <c r="I440" i="1" s="1"/>
  <c r="G445" i="1"/>
  <c r="G444" i="1" s="1"/>
  <c r="H445" i="1"/>
  <c r="H444" i="1" s="1"/>
  <c r="I445" i="1"/>
  <c r="I444" i="1" s="1"/>
  <c r="G449" i="1"/>
  <c r="H449" i="1"/>
  <c r="I449" i="1"/>
  <c r="G458" i="1"/>
  <c r="H458" i="1"/>
  <c r="I458" i="1"/>
  <c r="G463" i="1"/>
  <c r="H463" i="1"/>
  <c r="I463" i="1"/>
  <c r="G467" i="1"/>
  <c r="G466" i="1" s="1"/>
  <c r="H467" i="1"/>
  <c r="H466" i="1" s="1"/>
  <c r="I467" i="1"/>
  <c r="I466" i="1" s="1"/>
  <c r="G472" i="1"/>
  <c r="G471" i="1" s="1"/>
  <c r="H472" i="1"/>
  <c r="H471" i="1" s="1"/>
  <c r="I472" i="1"/>
  <c r="I471" i="1" s="1"/>
  <c r="G475" i="1"/>
  <c r="G474" i="1" s="1"/>
  <c r="H475" i="1"/>
  <c r="H474" i="1" s="1"/>
  <c r="I475" i="1"/>
  <c r="I474" i="1" s="1"/>
  <c r="G501" i="1"/>
  <c r="H501" i="1"/>
  <c r="I501" i="1"/>
  <c r="F501" i="1"/>
  <c r="G503" i="1"/>
  <c r="G500" i="1" s="1"/>
  <c r="H503" i="1"/>
  <c r="H500" i="1" s="1"/>
  <c r="I503" i="1"/>
  <c r="F503" i="1"/>
  <c r="F500" i="1" s="1"/>
  <c r="J502" i="1"/>
  <c r="J501" i="1" s="1"/>
  <c r="J504" i="1"/>
  <c r="J505" i="1"/>
  <c r="J506" i="1"/>
  <c r="G493" i="1"/>
  <c r="H493" i="1"/>
  <c r="I493" i="1"/>
  <c r="F493" i="1"/>
  <c r="J494" i="1"/>
  <c r="G507" i="1"/>
  <c r="H507" i="1"/>
  <c r="I507" i="1"/>
  <c r="G498" i="1"/>
  <c r="G497" i="1" s="1"/>
  <c r="H498" i="1"/>
  <c r="H497" i="1" s="1"/>
  <c r="I498" i="1"/>
  <c r="I497" i="1" s="1"/>
  <c r="G491" i="1"/>
  <c r="H491" i="1"/>
  <c r="I491" i="1"/>
  <c r="G488" i="1"/>
  <c r="G487" i="1" s="1"/>
  <c r="H488" i="1"/>
  <c r="H487" i="1" s="1"/>
  <c r="I488" i="1"/>
  <c r="I487" i="1" s="1"/>
  <c r="G479" i="1"/>
  <c r="H479" i="1"/>
  <c r="I479" i="1"/>
  <c r="G482" i="1"/>
  <c r="G481" i="1" s="1"/>
  <c r="H482" i="1"/>
  <c r="H481" i="1" s="1"/>
  <c r="I482" i="1"/>
  <c r="I481" i="1" s="1"/>
  <c r="G403" i="1"/>
  <c r="G402" i="1" s="1"/>
  <c r="H403" i="1"/>
  <c r="H402" i="1" s="1"/>
  <c r="I403" i="1"/>
  <c r="I402" i="1" s="1"/>
  <c r="G399" i="1"/>
  <c r="H399" i="1"/>
  <c r="I399" i="1"/>
  <c r="G392" i="1"/>
  <c r="H392" i="1"/>
  <c r="I392" i="1"/>
  <c r="G387" i="1"/>
  <c r="H387" i="1"/>
  <c r="I387" i="1"/>
  <c r="G385" i="1"/>
  <c r="H385" i="1"/>
  <c r="I385" i="1"/>
  <c r="G375" i="1"/>
  <c r="H375" i="1"/>
  <c r="I375" i="1"/>
  <c r="G395" i="1"/>
  <c r="H395" i="1"/>
  <c r="I395" i="1"/>
  <c r="F395" i="1"/>
  <c r="J396" i="1"/>
  <c r="J363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4" i="1"/>
  <c r="J35" i="1" s="1"/>
  <c r="J53" i="1"/>
  <c r="J54" i="1"/>
  <c r="J55" i="1"/>
  <c r="J56" i="1"/>
  <c r="J57" i="1"/>
  <c r="J59" i="1"/>
  <c r="J60" i="1"/>
  <c r="J61" i="1"/>
  <c r="J62" i="1"/>
  <c r="J63" i="1"/>
  <c r="J64" i="1"/>
  <c r="J65" i="1"/>
  <c r="J66" i="1"/>
  <c r="J67" i="1"/>
  <c r="J70" i="1"/>
  <c r="J71" i="1"/>
  <c r="J73" i="1"/>
  <c r="J74" i="1"/>
  <c r="J75" i="1"/>
  <c r="J76" i="1"/>
  <c r="J77" i="1"/>
  <c r="J78" i="1"/>
  <c r="J80" i="1"/>
  <c r="J81" i="1"/>
  <c r="J82" i="1"/>
  <c r="J83" i="1"/>
  <c r="J84" i="1"/>
  <c r="J85" i="1"/>
  <c r="J86" i="1"/>
  <c r="J87" i="1"/>
  <c r="J88" i="1"/>
  <c r="J89" i="1"/>
  <c r="J91" i="1"/>
  <c r="J92" i="1"/>
  <c r="J93" i="1"/>
  <c r="J94" i="1"/>
  <c r="J96" i="1"/>
  <c r="J97" i="1"/>
  <c r="J98" i="1"/>
  <c r="J99" i="1"/>
  <c r="J100" i="1"/>
  <c r="J102" i="1"/>
  <c r="J103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2" i="1"/>
  <c r="J123" i="1"/>
  <c r="J126" i="1"/>
  <c r="J127" i="1"/>
  <c r="J128" i="1"/>
  <c r="J129" i="1"/>
  <c r="J130" i="1"/>
  <c r="J131" i="1"/>
  <c r="J134" i="1"/>
  <c r="J135" i="1"/>
  <c r="J136" i="1"/>
  <c r="J139" i="1"/>
  <c r="J140" i="1"/>
  <c r="J141" i="1"/>
  <c r="J142" i="1"/>
  <c r="J144" i="1"/>
  <c r="J145" i="1"/>
  <c r="J146" i="1"/>
  <c r="J147" i="1"/>
  <c r="J148" i="1"/>
  <c r="J149" i="1"/>
  <c r="J150" i="1"/>
  <c r="J151" i="1"/>
  <c r="J154" i="1"/>
  <c r="J153" i="1" s="1"/>
  <c r="J156" i="1"/>
  <c r="J157" i="1"/>
  <c r="J158" i="1"/>
  <c r="J159" i="1"/>
  <c r="J160" i="1"/>
  <c r="J161" i="1"/>
  <c r="J163" i="1"/>
  <c r="J164" i="1"/>
  <c r="J165" i="1"/>
  <c r="J166" i="1"/>
  <c r="J167" i="1"/>
  <c r="J168" i="1"/>
  <c r="J169" i="1"/>
  <c r="J170" i="1"/>
  <c r="J171" i="1"/>
  <c r="J172" i="1"/>
  <c r="J173" i="1"/>
  <c r="J175" i="1"/>
  <c r="J176" i="1"/>
  <c r="J177" i="1"/>
  <c r="J179" i="1"/>
  <c r="J180" i="1"/>
  <c r="J181" i="1"/>
  <c r="J182" i="1"/>
  <c r="J183" i="1"/>
  <c r="J184" i="1"/>
  <c r="J185" i="1"/>
  <c r="J187" i="1"/>
  <c r="J188" i="1"/>
  <c r="J189" i="1"/>
  <c r="J190" i="1"/>
  <c r="J191" i="1"/>
  <c r="J192" i="1"/>
  <c r="J193" i="1"/>
  <c r="J194" i="1"/>
  <c r="J195" i="1"/>
  <c r="J196" i="1"/>
  <c r="J197" i="1"/>
  <c r="J200" i="1"/>
  <c r="J199" i="1" s="1"/>
  <c r="J202" i="1"/>
  <c r="J201" i="1" s="1"/>
  <c r="J204" i="1"/>
  <c r="J205" i="1"/>
  <c r="J206" i="1"/>
  <c r="J208" i="1"/>
  <c r="J209" i="1"/>
  <c r="J212" i="1"/>
  <c r="J213" i="1"/>
  <c r="J216" i="1"/>
  <c r="J217" i="1"/>
  <c r="J219" i="1"/>
  <c r="J218" i="1" s="1"/>
  <c r="J221" i="1"/>
  <c r="J220" i="1" s="1"/>
  <c r="J224" i="1"/>
  <c r="J223" i="1" s="1"/>
  <c r="J222" i="1" s="1"/>
  <c r="J229" i="1"/>
  <c r="J230" i="1"/>
  <c r="J231" i="1"/>
  <c r="J233" i="1"/>
  <c r="J232" i="1" s="1"/>
  <c r="J235" i="1"/>
  <c r="J234" i="1" s="1"/>
  <c r="J238" i="1"/>
  <c r="J239" i="1"/>
  <c r="J241" i="1"/>
  <c r="J240" i="1" s="1"/>
  <c r="J244" i="1"/>
  <c r="J245" i="1"/>
  <c r="J247" i="1"/>
  <c r="J248" i="1"/>
  <c r="J249" i="1"/>
  <c r="J250" i="1"/>
  <c r="J251" i="1"/>
  <c r="J252" i="1"/>
  <c r="J253" i="1"/>
  <c r="J254" i="1"/>
  <c r="J256" i="1"/>
  <c r="J257" i="1"/>
  <c r="J258" i="1"/>
  <c r="J259" i="1"/>
  <c r="J260" i="1"/>
  <c r="J261" i="1"/>
  <c r="J262" i="1"/>
  <c r="J263" i="1"/>
  <c r="J265" i="1"/>
  <c r="J266" i="1"/>
  <c r="J267" i="1"/>
  <c r="J268" i="1"/>
  <c r="J270" i="1"/>
  <c r="J269" i="1" s="1"/>
  <c r="J273" i="1"/>
  <c r="J274" i="1"/>
  <c r="J276" i="1"/>
  <c r="J277" i="1"/>
  <c r="J278" i="1"/>
  <c r="J279" i="1"/>
  <c r="J280" i="1"/>
  <c r="J281" i="1"/>
  <c r="J282" i="1"/>
  <c r="J283" i="1"/>
  <c r="J285" i="1"/>
  <c r="J286" i="1"/>
  <c r="J287" i="1"/>
  <c r="J288" i="1"/>
  <c r="J289" i="1"/>
  <c r="J290" i="1"/>
  <c r="J291" i="1"/>
  <c r="J292" i="1"/>
  <c r="J294" i="1"/>
  <c r="J295" i="1"/>
  <c r="J297" i="1"/>
  <c r="J296" i="1" s="1"/>
  <c r="J300" i="1"/>
  <c r="J301" i="1"/>
  <c r="J303" i="1"/>
  <c r="J304" i="1"/>
  <c r="J305" i="1"/>
  <c r="J306" i="1"/>
  <c r="J307" i="1"/>
  <c r="J308" i="1"/>
  <c r="J309" i="1"/>
  <c r="J310" i="1"/>
  <c r="J312" i="1"/>
  <c r="J313" i="1"/>
  <c r="J314" i="1"/>
  <c r="J315" i="1"/>
  <c r="J316" i="1"/>
  <c r="J317" i="1"/>
  <c r="J318" i="1"/>
  <c r="J319" i="1"/>
  <c r="J321" i="1"/>
  <c r="J322" i="1"/>
  <c r="J323" i="1"/>
  <c r="J325" i="1"/>
  <c r="J324" i="1" s="1"/>
  <c r="J328" i="1"/>
  <c r="J329" i="1"/>
  <c r="J330" i="1"/>
  <c r="J331" i="1"/>
  <c r="J332" i="1"/>
  <c r="J333" i="1"/>
  <c r="J334" i="1"/>
  <c r="J337" i="1"/>
  <c r="J338" i="1"/>
  <c r="J340" i="1"/>
  <c r="J341" i="1"/>
  <c r="J342" i="1"/>
  <c r="J344" i="1"/>
  <c r="J345" i="1"/>
  <c r="J346" i="1"/>
  <c r="J348" i="1"/>
  <c r="J349" i="1"/>
  <c r="J351" i="1"/>
  <c r="J352" i="1"/>
  <c r="J353" i="1"/>
  <c r="J354" i="1"/>
  <c r="J355" i="1"/>
  <c r="J356" i="1"/>
  <c r="J360" i="1"/>
  <c r="J361" i="1"/>
  <c r="J362" i="1"/>
  <c r="J364" i="1"/>
  <c r="J365" i="1"/>
  <c r="J366" i="1"/>
  <c r="J368" i="1"/>
  <c r="J369" i="1"/>
  <c r="J370" i="1"/>
  <c r="J371" i="1"/>
  <c r="J376" i="1"/>
  <c r="J377" i="1"/>
  <c r="J378" i="1"/>
  <c r="J379" i="1"/>
  <c r="J380" i="1"/>
  <c r="J381" i="1"/>
  <c r="J382" i="1"/>
  <c r="J383" i="1"/>
  <c r="J386" i="1"/>
  <c r="J385" i="1" s="1"/>
  <c r="J388" i="1"/>
  <c r="J389" i="1"/>
  <c r="J393" i="1"/>
  <c r="J394" i="1"/>
  <c r="J397" i="1"/>
  <c r="J398" i="1"/>
  <c r="J400" i="1"/>
  <c r="J401" i="1"/>
  <c r="J404" i="1"/>
  <c r="J405" i="1"/>
  <c r="J409" i="1"/>
  <c r="J410" i="1"/>
  <c r="J411" i="1"/>
  <c r="J412" i="1"/>
  <c r="J413" i="1"/>
  <c r="J414" i="1"/>
  <c r="J415" i="1"/>
  <c r="J416" i="1"/>
  <c r="J419" i="1"/>
  <c r="J420" i="1"/>
  <c r="J421" i="1"/>
  <c r="J425" i="1"/>
  <c r="J426" i="1"/>
  <c r="J428" i="1"/>
  <c r="J427" i="1" s="1"/>
  <c r="J430" i="1"/>
  <c r="J429" i="1" s="1"/>
  <c r="J433" i="1"/>
  <c r="J434" i="1"/>
  <c r="J435" i="1"/>
  <c r="J436" i="1"/>
  <c r="J437" i="1"/>
  <c r="J438" i="1"/>
  <c r="J439" i="1"/>
  <c r="J442" i="1"/>
  <c r="J443" i="1"/>
  <c r="J446" i="1"/>
  <c r="J447" i="1"/>
  <c r="J445" i="1" s="1"/>
  <c r="J444" i="1" s="1"/>
  <c r="J450" i="1"/>
  <c r="J451" i="1"/>
  <c r="J452" i="1"/>
  <c r="J453" i="1"/>
  <c r="J454" i="1"/>
  <c r="J455" i="1"/>
  <c r="J456" i="1"/>
  <c r="J459" i="1"/>
  <c r="J460" i="1"/>
  <c r="J461" i="1"/>
  <c r="J464" i="1"/>
  <c r="J465" i="1"/>
  <c r="J468" i="1"/>
  <c r="J469" i="1"/>
  <c r="J470" i="1"/>
  <c r="J473" i="1"/>
  <c r="J472" i="1" s="1"/>
  <c r="J471" i="1" s="1"/>
  <c r="J476" i="1"/>
  <c r="J475" i="1" s="1"/>
  <c r="J474" i="1" s="1"/>
  <c r="J477" i="1"/>
  <c r="J480" i="1"/>
  <c r="J479" i="1" s="1"/>
  <c r="J483" i="1"/>
  <c r="J484" i="1"/>
  <c r="J485" i="1"/>
  <c r="J486" i="1"/>
  <c r="J489" i="1"/>
  <c r="J488" i="1" s="1"/>
  <c r="J487" i="1" s="1"/>
  <c r="J492" i="1"/>
  <c r="J491" i="1" s="1"/>
  <c r="J495" i="1"/>
  <c r="J496" i="1"/>
  <c r="J499" i="1"/>
  <c r="J498" i="1" s="1"/>
  <c r="J497" i="1" s="1"/>
  <c r="J509" i="1"/>
  <c r="J11" i="1"/>
  <c r="J39" i="1" l="1"/>
  <c r="J42" i="1" s="1"/>
  <c r="J215" i="1"/>
  <c r="J214" i="1" s="1"/>
  <c r="J441" i="1"/>
  <c r="J440" i="1" s="1"/>
  <c r="J299" i="1"/>
  <c r="J243" i="1"/>
  <c r="J424" i="1"/>
  <c r="J423" i="1" s="1"/>
  <c r="J422" i="1" s="1"/>
  <c r="J347" i="1"/>
  <c r="J293" i="1"/>
  <c r="J211" i="1"/>
  <c r="J210" i="1" s="1"/>
  <c r="J467" i="1"/>
  <c r="J466" i="1" s="1"/>
  <c r="J336" i="1"/>
  <c r="J237" i="1"/>
  <c r="J236" i="1" s="1"/>
  <c r="J228" i="1"/>
  <c r="J227" i="1" s="1"/>
  <c r="J101" i="1"/>
  <c r="J458" i="1"/>
  <c r="J367" i="1"/>
  <c r="J350" i="1"/>
  <c r="J339" i="1"/>
  <c r="J327" i="1"/>
  <c r="J311" i="1"/>
  <c r="J264" i="1"/>
  <c r="J174" i="1"/>
  <c r="J90" i="1"/>
  <c r="J79" i="1"/>
  <c r="J52" i="1"/>
  <c r="J284" i="1"/>
  <c r="J272" i="1"/>
  <c r="J207" i="1"/>
  <c r="J69" i="1"/>
  <c r="H36" i="1"/>
  <c r="H43" i="1" s="1"/>
  <c r="J408" i="1"/>
  <c r="J275" i="1"/>
  <c r="J95" i="1"/>
  <c r="J72" i="1"/>
  <c r="J58" i="1"/>
  <c r="J463" i="1"/>
  <c r="J418" i="1"/>
  <c r="J417" i="1" s="1"/>
  <c r="J343" i="1"/>
  <c r="J320" i="1"/>
  <c r="J503" i="1"/>
  <c r="J500" i="1" s="1"/>
  <c r="J302" i="1"/>
  <c r="J246" i="1"/>
  <c r="J178" i="1"/>
  <c r="J155" i="1"/>
  <c r="J133" i="1"/>
  <c r="J132" i="1" s="1"/>
  <c r="G36" i="1"/>
  <c r="G43" i="1" s="1"/>
  <c r="J359" i="1"/>
  <c r="J358" i="1" s="1"/>
  <c r="J357" i="1" s="1"/>
  <c r="J255" i="1"/>
  <c r="J143" i="1"/>
  <c r="J138" i="1"/>
  <c r="J125" i="1"/>
  <c r="J124" i="1" s="1"/>
  <c r="J449" i="1"/>
  <c r="J432" i="1"/>
  <c r="I500" i="1"/>
  <c r="I36" i="1"/>
  <c r="I43" i="1" s="1"/>
  <c r="J104" i="1"/>
  <c r="I457" i="1"/>
  <c r="I448" i="1" s="1"/>
  <c r="I431" i="1"/>
  <c r="I423" i="1"/>
  <c r="I422" i="1" s="1"/>
  <c r="I407" i="1"/>
  <c r="I406" i="1" s="1"/>
  <c r="I358" i="1"/>
  <c r="I357" i="1" s="1"/>
  <c r="I335" i="1"/>
  <c r="I326" i="1" s="1"/>
  <c r="I298" i="1"/>
  <c r="I271" i="1"/>
  <c r="I242" i="1"/>
  <c r="I236" i="1"/>
  <c r="I227" i="1"/>
  <c r="I226" i="1" s="1"/>
  <c r="I214" i="1"/>
  <c r="H198" i="1"/>
  <c r="I68" i="1"/>
  <c r="I49" i="1"/>
  <c r="G152" i="1"/>
  <c r="G137" i="1" s="1"/>
  <c r="J186" i="1"/>
  <c r="H457" i="1"/>
  <c r="H448" i="1" s="1"/>
  <c r="H431" i="1"/>
  <c r="H423" i="1"/>
  <c r="H422" i="1" s="1"/>
  <c r="H407" i="1"/>
  <c r="H406" i="1" s="1"/>
  <c r="H358" i="1"/>
  <c r="H357" i="1" s="1"/>
  <c r="H335" i="1"/>
  <c r="H326" i="1" s="1"/>
  <c r="H298" i="1"/>
  <c r="H271" i="1"/>
  <c r="H242" i="1"/>
  <c r="H236" i="1"/>
  <c r="H227" i="1"/>
  <c r="H214" i="1"/>
  <c r="G198" i="1"/>
  <c r="J203" i="1"/>
  <c r="G457" i="1"/>
  <c r="G448" i="1" s="1"/>
  <c r="G431" i="1"/>
  <c r="G423" i="1"/>
  <c r="G422" i="1" s="1"/>
  <c r="G407" i="1"/>
  <c r="G406" i="1" s="1"/>
  <c r="G358" i="1"/>
  <c r="G357" i="1" s="1"/>
  <c r="G335" i="1"/>
  <c r="G326" i="1" s="1"/>
  <c r="G298" i="1"/>
  <c r="G271" i="1"/>
  <c r="G242" i="1"/>
  <c r="G236" i="1"/>
  <c r="G227" i="1"/>
  <c r="G214" i="1"/>
  <c r="H152" i="1"/>
  <c r="H137" i="1" s="1"/>
  <c r="G68" i="1"/>
  <c r="G49" i="1" s="1"/>
  <c r="I152" i="1"/>
  <c r="I137" i="1" s="1"/>
  <c r="H68" i="1"/>
  <c r="H49" i="1" s="1"/>
  <c r="I198" i="1"/>
  <c r="J33" i="1"/>
  <c r="J36" i="1" s="1"/>
  <c r="G490" i="1"/>
  <c r="G478" i="1" s="1"/>
  <c r="I490" i="1"/>
  <c r="J403" i="1"/>
  <c r="J402" i="1" s="1"/>
  <c r="J493" i="1"/>
  <c r="J490" i="1" s="1"/>
  <c r="G384" i="1"/>
  <c r="G374" i="1" s="1"/>
  <c r="I391" i="1"/>
  <c r="I390" i="1" s="1"/>
  <c r="J399" i="1"/>
  <c r="J392" i="1"/>
  <c r="J395" i="1"/>
  <c r="J375" i="1"/>
  <c r="I384" i="1"/>
  <c r="I374" i="1" s="1"/>
  <c r="G391" i="1"/>
  <c r="G390" i="1" s="1"/>
  <c r="J482" i="1"/>
  <c r="J481" i="1" s="1"/>
  <c r="J387" i="1"/>
  <c r="J384" i="1" s="1"/>
  <c r="H490" i="1"/>
  <c r="H478" i="1" s="1"/>
  <c r="H384" i="1"/>
  <c r="H374" i="1" s="1"/>
  <c r="H391" i="1"/>
  <c r="H390" i="1" s="1"/>
  <c r="J198" i="1" l="1"/>
  <c r="J431" i="1"/>
  <c r="J242" i="1"/>
  <c r="J335" i="1"/>
  <c r="J326" i="1" s="1"/>
  <c r="J271" i="1"/>
  <c r="J457" i="1"/>
  <c r="J448" i="1" s="1"/>
  <c r="J407" i="1"/>
  <c r="J406" i="1" s="1"/>
  <c r="J226" i="1"/>
  <c r="J68" i="1"/>
  <c r="J298" i="1"/>
  <c r="I225" i="1"/>
  <c r="I478" i="1"/>
  <c r="H226" i="1"/>
  <c r="H225" i="1" s="1"/>
  <c r="G226" i="1"/>
  <c r="G225" i="1" s="1"/>
  <c r="I373" i="1"/>
  <c r="G373" i="1"/>
  <c r="J391" i="1"/>
  <c r="J390" i="1" s="1"/>
  <c r="H373" i="1"/>
  <c r="G47" i="1" l="1"/>
  <c r="G45" i="1" s="1"/>
  <c r="J225" i="1"/>
  <c r="I47" i="1"/>
  <c r="I45" i="1" s="1"/>
  <c r="H47" i="1"/>
  <c r="H45" i="1" s="1"/>
  <c r="F482" i="1"/>
  <c r="F35" i="1"/>
  <c r="F479" i="1"/>
  <c r="F508" i="1"/>
  <c r="F507" i="1" l="1"/>
  <c r="J508" i="1"/>
  <c r="J507" i="1" s="1"/>
  <c r="J478" i="1" s="1"/>
  <c r="F491" i="1"/>
  <c r="F498" i="1"/>
  <c r="J43" i="1"/>
  <c r="F52" i="1"/>
  <c r="F445" i="1"/>
  <c r="F327" i="1"/>
  <c r="F95" i="1"/>
  <c r="F403" i="1"/>
  <c r="F58" i="1"/>
  <c r="F497" i="1" l="1"/>
  <c r="F490" i="1"/>
  <c r="F203" i="1"/>
  <c r="F481" i="1" l="1"/>
  <c r="F293" i="1"/>
  <c r="F284" i="1"/>
  <c r="F275" i="1"/>
  <c r="F272" i="1"/>
  <c r="F296" i="1"/>
  <c r="F339" i="1" l="1"/>
  <c r="F311" i="1" l="1"/>
  <c r="F302" i="1"/>
  <c r="F69" i="1"/>
  <c r="F324" i="1" l="1"/>
  <c r="F320" i="1"/>
  <c r="F299" i="1"/>
  <c r="F232" i="1"/>
  <c r="F298" i="1" l="1"/>
  <c r="F375" i="1" l="1"/>
  <c r="F162" i="1"/>
  <c r="J162" i="1" s="1"/>
  <c r="J152" i="1" s="1"/>
  <c r="J137" i="1" s="1"/>
  <c r="F271" i="1" l="1"/>
  <c r="F211" i="1"/>
  <c r="F218" i="1" l="1"/>
  <c r="F240" i="1" l="1"/>
  <c r="F228" i="1"/>
  <c r="F234" i="1"/>
  <c r="F237" i="1"/>
  <c r="F227" i="1" l="1"/>
  <c r="F236" i="1"/>
  <c r="F79" i="1"/>
  <c r="F226" i="1" l="1"/>
  <c r="F467" i="1"/>
  <c r="F72" i="1"/>
  <c r="F90" i="1"/>
  <c r="F125" i="1"/>
  <c r="F138" i="1"/>
  <c r="F143" i="1"/>
  <c r="F153" i="1"/>
  <c r="F155" i="1"/>
  <c r="F174" i="1"/>
  <c r="F178" i="1"/>
  <c r="F186" i="1"/>
  <c r="F199" i="1"/>
  <c r="F201" i="1"/>
  <c r="F207" i="1"/>
  <c r="F220" i="1"/>
  <c r="F223" i="1"/>
  <c r="F243" i="1"/>
  <c r="F246" i="1"/>
  <c r="F255" i="1"/>
  <c r="F264" i="1"/>
  <c r="F269" i="1"/>
  <c r="F472" i="1"/>
  <c r="F463" i="1"/>
  <c r="F458" i="1"/>
  <c r="F449" i="1"/>
  <c r="F441" i="1"/>
  <c r="F432" i="1"/>
  <c r="F429" i="1"/>
  <c r="F427" i="1"/>
  <c r="F424" i="1"/>
  <c r="F418" i="1"/>
  <c r="F408" i="1"/>
  <c r="F402" i="1"/>
  <c r="F399" i="1"/>
  <c r="F392" i="1"/>
  <c r="F387" i="1"/>
  <c r="F385" i="1"/>
  <c r="F367" i="1"/>
  <c r="F359" i="1"/>
  <c r="F350" i="1"/>
  <c r="F347" i="1"/>
  <c r="F343" i="1"/>
  <c r="F336" i="1"/>
  <c r="F215" i="1"/>
  <c r="F210" i="1"/>
  <c r="F133" i="1"/>
  <c r="F104" i="1"/>
  <c r="F101" i="1"/>
  <c r="F50" i="1"/>
  <c r="J50" i="1" s="1"/>
  <c r="J49" i="1" s="1"/>
  <c r="F488" i="1"/>
  <c r="F475" i="1"/>
  <c r="F33" i="1"/>
  <c r="F487" i="1" l="1"/>
  <c r="F478" i="1" s="1"/>
  <c r="F132" i="1"/>
  <c r="F417" i="1"/>
  <c r="F471" i="1"/>
  <c r="F466" i="1"/>
  <c r="F440" i="1"/>
  <c r="F474" i="1"/>
  <c r="F222" i="1"/>
  <c r="F124" i="1"/>
  <c r="F214" i="1"/>
  <c r="F384" i="1"/>
  <c r="F242" i="1"/>
  <c r="F335" i="1"/>
  <c r="F68" i="1"/>
  <c r="F198" i="1"/>
  <c r="F358" i="1"/>
  <c r="F423" i="1"/>
  <c r="F457" i="1"/>
  <c r="F152" i="1"/>
  <c r="F391" i="1"/>
  <c r="F36" i="1"/>
  <c r="F407" i="1" l="1"/>
  <c r="F406" i="1" s="1"/>
  <c r="F390" i="1"/>
  <c r="F431" i="1"/>
  <c r="F422" i="1"/>
  <c r="F326" i="1"/>
  <c r="F357" i="1"/>
  <c r="F137" i="1"/>
  <c r="F374" i="1"/>
  <c r="J374" i="1"/>
  <c r="J373" i="1" s="1"/>
  <c r="J47" i="1" s="1"/>
  <c r="J45" i="1" s="1"/>
  <c r="F448" i="1"/>
  <c r="F49" i="1"/>
  <c r="F444" i="1"/>
  <c r="F373" i="1" l="1"/>
  <c r="F43" i="1"/>
  <c r="F225" i="1"/>
  <c r="F47" i="1" l="1"/>
  <c r="F45" i="1" l="1"/>
</calcChain>
</file>

<file path=xl/sharedStrings.xml><?xml version="1.0" encoding="utf-8"?>
<sst xmlns="http://schemas.openxmlformats.org/spreadsheetml/2006/main" count="665" uniqueCount="313">
  <si>
    <t>Mestská časť Košice - Sídlisko KVP, Trieda KVP č. 1, 040 23  Košice</t>
  </si>
  <si>
    <t xml:space="preserve">funkčná </t>
  </si>
  <si>
    <t>kód</t>
  </si>
  <si>
    <t>klasifikácia</t>
  </si>
  <si>
    <t>položka</t>
  </si>
  <si>
    <t xml:space="preserve">podpoložka </t>
  </si>
  <si>
    <t>zdroja</t>
  </si>
  <si>
    <t>text</t>
  </si>
  <si>
    <t>Príjmy</t>
  </si>
  <si>
    <t>Podielová daň za psa</t>
  </si>
  <si>
    <t>Príjmy z prenajatých pozemkov</t>
  </si>
  <si>
    <t>Príjmy z prenajatých budov, priestorov ... poplatky trhové, z prenájmu PS KVP</t>
  </si>
  <si>
    <t>Pokuty, penále</t>
  </si>
  <si>
    <t>Náhodný predaj služieb - reklama v KVaPke, známky pre psov, príjem za elektrickú energiu</t>
  </si>
  <si>
    <t>Za stravné</t>
  </si>
  <si>
    <t>Úroky</t>
  </si>
  <si>
    <t>Z náhrad z poistného plnenia</t>
  </si>
  <si>
    <t>Z výťažkov z lotérií a iných podobných hier</t>
  </si>
  <si>
    <t>Z dobropisov</t>
  </si>
  <si>
    <t>Z vratiek</t>
  </si>
  <si>
    <t>Z refundácie</t>
  </si>
  <si>
    <t>Iné príjmy</t>
  </si>
  <si>
    <t>72h</t>
  </si>
  <si>
    <t>Projekty z ÚPSVaR</t>
  </si>
  <si>
    <t>11H</t>
  </si>
  <si>
    <t>REGOB</t>
  </si>
  <si>
    <t>72c</t>
  </si>
  <si>
    <t>Príjmy bežné celkom:</t>
  </si>
  <si>
    <t>Príjmy celkom:</t>
  </si>
  <si>
    <t>Prostriedky z predchádzajúcich rokov celkom</t>
  </si>
  <si>
    <t>Finančné operácie príjmové:</t>
  </si>
  <si>
    <t>Výdavky - bežné celkom:</t>
  </si>
  <si>
    <t>01.1.1</t>
  </si>
  <si>
    <t>Výkonné a zákonodárne orgány</t>
  </si>
  <si>
    <t>Mzdy, platy, služobné príjmy a OOV</t>
  </si>
  <si>
    <t>Tarifný plat, osobný plat ...</t>
  </si>
  <si>
    <t>Osobný príplatok</t>
  </si>
  <si>
    <t>Ostatné príplatky okrem osobných príplatkov</t>
  </si>
  <si>
    <t>Odmeny</t>
  </si>
  <si>
    <t>Poistné a príspevok do poisťovní</t>
  </si>
  <si>
    <t>Poistné do Všeobecnej zdravotnej poisťovne</t>
  </si>
  <si>
    <t>Poistné do ostatných zdravotných poisťovní</t>
  </si>
  <si>
    <t>Na nemocenské poistenie</t>
  </si>
  <si>
    <t>Na starobné poistenie</t>
  </si>
  <si>
    <t>Na úrazové poistenie</t>
  </si>
  <si>
    <t>Na invalidné poistenie</t>
  </si>
  <si>
    <t>Na poistenie v nezamestnanosti</t>
  </si>
  <si>
    <t>Na poistenie do rezervného fondu solidarity</t>
  </si>
  <si>
    <t>Príspevok do doplnkových dôchodkových poisťovní</t>
  </si>
  <si>
    <t>Tovary a služby celkom</t>
  </si>
  <si>
    <t>Cestovné náhrady</t>
  </si>
  <si>
    <t>Tuzemské</t>
  </si>
  <si>
    <t>Energie, voda a komunikácie</t>
  </si>
  <si>
    <t>Energie</t>
  </si>
  <si>
    <t>Vodné, stočné</t>
  </si>
  <si>
    <t>Poštové služby</t>
  </si>
  <si>
    <t>Komunikačná infraštruktúra</t>
  </si>
  <si>
    <t>Telekomunikačné služby</t>
  </si>
  <si>
    <t>Materiál</t>
  </si>
  <si>
    <t>Výpočtová technika</t>
  </si>
  <si>
    <t>Telekomunikačná technika</t>
  </si>
  <si>
    <t>Všeobecný materiál - kancel. a čistiace prostriedky</t>
  </si>
  <si>
    <t>tonery</t>
  </si>
  <si>
    <t>Špeciálny materiál</t>
  </si>
  <si>
    <t>Knihy, časopisy, noviny ...</t>
  </si>
  <si>
    <t>Pracovné odevy, obuv a pracovné pomôcky</t>
  </si>
  <si>
    <t>Softvér</t>
  </si>
  <si>
    <t>Reprezentačné - ceny, dary, propagačné materiály</t>
  </si>
  <si>
    <t>Reprezentačné</t>
  </si>
  <si>
    <t>Dopravné</t>
  </si>
  <si>
    <t>Palivo, mazivá, oleje, špeciálne kvapaliny</t>
  </si>
  <si>
    <t>Poistenie motorových vozidiel</t>
  </si>
  <si>
    <t>Karty, známky, poplatky</t>
  </si>
  <si>
    <t>Rutinná a štandardná údržba</t>
  </si>
  <si>
    <t>výpočtovej techniky</t>
  </si>
  <si>
    <t>telekomunikačnej techniky</t>
  </si>
  <si>
    <t>prevádzkových strojov, prístrojov ...</t>
  </si>
  <si>
    <t>špeciálnych strojov ... poplachový systém</t>
  </si>
  <si>
    <t>budov, objektov a ich častí</t>
  </si>
  <si>
    <t>softvéru, chatbot</t>
  </si>
  <si>
    <t>Nájomné za nájom</t>
  </si>
  <si>
    <t>komunikačnej infraštruktúry</t>
  </si>
  <si>
    <t>Služby</t>
  </si>
  <si>
    <t>Propagácia, inzercia, reklama, participatívny rozp.</t>
  </si>
  <si>
    <t>Všeobecné služby výstupy z tlačiarne, vizitky, citylighty a pod.</t>
  </si>
  <si>
    <t>Náhrady</t>
  </si>
  <si>
    <t>Náhrada mzdy a platu</t>
  </si>
  <si>
    <t>Poplatky a odvody</t>
  </si>
  <si>
    <t>Prídel do sociálneho fondu</t>
  </si>
  <si>
    <t>Refundácie</t>
  </si>
  <si>
    <t>Odmeny a príspevky - poslanci</t>
  </si>
  <si>
    <t>Odmeny zamestnancov mimo pracovného pomeru</t>
  </si>
  <si>
    <t>poplatky za komunálny odpad, služby RTVS, daň z úrokov</t>
  </si>
  <si>
    <t>el. systém E-grant + participatívny rozpočet - web</t>
  </si>
  <si>
    <t>Bežné transfery</t>
  </si>
  <si>
    <t>Transfery jednotlivcom a neziskovým právnickým osobám</t>
  </si>
  <si>
    <t>na členské príspevky</t>
  </si>
  <si>
    <t>nefinančnej právnickej osobe - participatívny rozpočet</t>
  </si>
  <si>
    <t xml:space="preserve">na odstupné </t>
  </si>
  <si>
    <t xml:space="preserve">na odchodné </t>
  </si>
  <si>
    <t>jednotlivcovi - participatívny rozpočet</t>
  </si>
  <si>
    <t>na nemocenské dávky</t>
  </si>
  <si>
    <t>01.1.2</t>
  </si>
  <si>
    <t>Finančné a rozpočtové záležitosti/tovary a služby</t>
  </si>
  <si>
    <t xml:space="preserve">Služby </t>
  </si>
  <si>
    <t>právne služby, audit, výdavky na služby spojené s verejným obstaráv.</t>
  </si>
  <si>
    <t>01.3.3</t>
  </si>
  <si>
    <t>Iné všeobecné služby (výdavky súvisiace so správou majetku zvereného mestom Košice do správy)</t>
  </si>
  <si>
    <t>Interiérové vybavenie</t>
  </si>
  <si>
    <t>Hasiace prístroje s príslušenstvom</t>
  </si>
  <si>
    <t>Servis, údržba, opravy motorových vozidiel</t>
  </si>
  <si>
    <t>softvéru</t>
  </si>
  <si>
    <t>Propagácia, reklama, inzercia</t>
  </si>
  <si>
    <t>Všeobecné služby</t>
  </si>
  <si>
    <t>Stravovanie</t>
  </si>
  <si>
    <t>Poistné</t>
  </si>
  <si>
    <t>Vrátenie príjmov z minulých rokov</t>
  </si>
  <si>
    <t>Služby v oblasti informačno-komunikačných technológií</t>
  </si>
  <si>
    <t>04.5.1</t>
  </si>
  <si>
    <t>Cestná doprava /tovary a služby celkom</t>
  </si>
  <si>
    <t>Vodné, stočné parkoviská</t>
  </si>
  <si>
    <t>Všeobecný materiál (asfaltová zmes, cement, značky a pod.)</t>
  </si>
  <si>
    <t>údržba chodníkov, ciest</t>
  </si>
  <si>
    <t>údržba chodníkov, ciest, VDZ, ZDZ, výtlkov a pod.</t>
  </si>
  <si>
    <t>Všeobecné služby - zimná údržba</t>
  </si>
  <si>
    <t>zametanie, čistenie ulíc a parkovísk po zime</t>
  </si>
  <si>
    <t>05.2.0</t>
  </si>
  <si>
    <t xml:space="preserve">Nakladanie s odpadovými vodami </t>
  </si>
  <si>
    <t>Tovary a služby</t>
  </si>
  <si>
    <t>Všeobecné služby - čistenie vpustov - komunikácie a zeleň</t>
  </si>
  <si>
    <t>05.3.0</t>
  </si>
  <si>
    <t xml:space="preserve">Znižovanie znečisťovania /tovary a služby celkom </t>
  </si>
  <si>
    <t>Prevádzkové stroje, prístroje ...(koše)</t>
  </si>
  <si>
    <r>
      <t xml:space="preserve">Všeobecný materiál </t>
    </r>
    <r>
      <rPr>
        <sz val="11"/>
        <color theme="1"/>
        <rFont val="Times New Roman"/>
        <family val="1"/>
        <charset val="238"/>
      </rPr>
      <t>(vrecká na psie exkrementy, známky pre psov, dezinfekčné prostriedky</t>
    </r>
  </si>
  <si>
    <t>05.6.0</t>
  </si>
  <si>
    <t>Ochrana životného prostredia inde neklasifikovaná /tovary a služby celkom</t>
  </si>
  <si>
    <t>Všeobecné služby - deratizácia verejných priestr.</t>
  </si>
  <si>
    <t>06.2.0</t>
  </si>
  <si>
    <t xml:space="preserve">Rozvoj obcí </t>
  </si>
  <si>
    <t>72h, 41</t>
  </si>
  <si>
    <t>nákup OOPP pre AP</t>
  </si>
  <si>
    <t>nákup PHM do kosačiek</t>
  </si>
  <si>
    <t xml:space="preserve">Prídel do sociálneho fondu </t>
  </si>
  <si>
    <t>41, 72c</t>
  </si>
  <si>
    <t>Výdavky súvisiace s rozvojom obcí</t>
  </si>
  <si>
    <t>energia fontána, kamery - parkoviská, wifi</t>
  </si>
  <si>
    <t>Vodné, stočné fontána</t>
  </si>
  <si>
    <t>Prevádzkové stroje, prístroje ...</t>
  </si>
  <si>
    <t>špeciálnych strojov ...</t>
  </si>
  <si>
    <t>zelená infraštruktúra, oprava hracích prvkov na DI, označenie košov, výmena informačných a navigač. tabúľ, opravy poškodených košov, vianočnej výzdoby</t>
  </si>
  <si>
    <t>Intereg I. 29 664,25 celý projekt, naša spoluúčasť ...</t>
  </si>
  <si>
    <t>Intereg II. 24 716,30 celý projekt, naša spoluúčasť ...</t>
  </si>
  <si>
    <t>Všeobecné služby - čistenie OOPP, mesačné poplatky wifi, ročná kontrola DI, demontáž a montáž vianočnej výzdoby a pod.</t>
  </si>
  <si>
    <t>Špeciálne služby</t>
  </si>
  <si>
    <t>Dohody - výber trhových poplatkov a pod</t>
  </si>
  <si>
    <t>11H, 41</t>
  </si>
  <si>
    <t>Výdavky súvisiace s rozvojom obcí - Podnik služieb</t>
  </si>
  <si>
    <t>Údržba</t>
  </si>
  <si>
    <t>údržba budov, maľby, ostatné opravy</t>
  </si>
  <si>
    <t>opravy výtlkov</t>
  </si>
  <si>
    <t>údržba zelene - kosby, orezy, hrabanie lístia, výruby ...</t>
  </si>
  <si>
    <t>prepieranie piesku</t>
  </si>
  <si>
    <t>údržba detských ihrísk</t>
  </si>
  <si>
    <t>verejná čistota</t>
  </si>
  <si>
    <t>ručná zimná údržba</t>
  </si>
  <si>
    <t>ručné zametanie kamienkov</t>
  </si>
  <si>
    <t>odvoz biologického odpadu</t>
  </si>
  <si>
    <t>výmena piesku v pieskoviskách na DI</t>
  </si>
  <si>
    <t>08.1.0</t>
  </si>
  <si>
    <t>Rekreačné a športové služby</t>
  </si>
  <si>
    <t>Športové podujatia</t>
  </si>
  <si>
    <t>údržba športových ihrísk</t>
  </si>
  <si>
    <t>Konkurzy a súťaže (šport)</t>
  </si>
  <si>
    <t>Drocarov park</t>
  </si>
  <si>
    <t xml:space="preserve">všeobecný materiál </t>
  </si>
  <si>
    <t>štúdie, expertízy, posudky</t>
  </si>
  <si>
    <t>Športové ihriská/tovary a služby celkom</t>
  </si>
  <si>
    <t>bežná údržba ŠI</t>
  </si>
  <si>
    <t>08.2.0/A</t>
  </si>
  <si>
    <t>Kultúrne služby (kultúrne podujatia)</t>
  </si>
  <si>
    <t>Konkurzy a súťaže - sociálne, občianske obrady</t>
  </si>
  <si>
    <t>08.2.0/B</t>
  </si>
  <si>
    <t>Kultúrne služby (klubové a špeciálne kultúrne zariadenia)</t>
  </si>
  <si>
    <t>Tovary a ďalšie služby celkom</t>
  </si>
  <si>
    <t>Všeobecný materiál</t>
  </si>
  <si>
    <t>08.3.0</t>
  </si>
  <si>
    <t>Vysielacie a vydavateľské služby</t>
  </si>
  <si>
    <t xml:space="preserve">Tovary a  služby </t>
  </si>
  <si>
    <t>09.5.0</t>
  </si>
  <si>
    <t>Vzdelávanie nedefinované podľa úrovne/tovary a služby spolu</t>
  </si>
  <si>
    <t>školenia, kurzy, semináre ...</t>
  </si>
  <si>
    <t>10.2.0/A</t>
  </si>
  <si>
    <t>Staroba (zariadenie sociálnych služieb)</t>
  </si>
  <si>
    <t>Nájom za nájom budov, objektov a ich častí - bowling</t>
  </si>
  <si>
    <t>všobecné služby - hudobná produkcia, pranie</t>
  </si>
  <si>
    <t>Služby (Senior dom)</t>
  </si>
  <si>
    <t>Štúdie, expertízy, posudky</t>
  </si>
  <si>
    <t>10.2.0/B</t>
  </si>
  <si>
    <t>Staroba (ďalšie sociálne služby)/bežné transfery</t>
  </si>
  <si>
    <t>jednotlivcovi</t>
  </si>
  <si>
    <t>10.7.0</t>
  </si>
  <si>
    <t>Sociálna pomoc občanom v hmotnej a sociálnej núdzi/bežné transfery</t>
  </si>
  <si>
    <t>na dávku v hmotnej núdzi a príspevky k dávke</t>
  </si>
  <si>
    <t>Výdavky - kapitálové celkom:</t>
  </si>
  <si>
    <t>Nákup strojov, prístrojov, zar., techniky a náradia</t>
  </si>
  <si>
    <t>Iné všeobecné služby</t>
  </si>
  <si>
    <t>Realizácia stavieb a ich technického zhodnotenia</t>
  </si>
  <si>
    <t>04.4.3</t>
  </si>
  <si>
    <t>Výstavba</t>
  </si>
  <si>
    <t>Prípravná a projektová dokumentácia</t>
  </si>
  <si>
    <t>Prevod prostriedkov z peňažných fondov</t>
  </si>
  <si>
    <t>kategória</t>
  </si>
  <si>
    <t>Príjmy z prenájmu Piaggio</t>
  </si>
  <si>
    <t>72a</t>
  </si>
  <si>
    <t>Príjmy kapitálové celkom</t>
  </si>
  <si>
    <t xml:space="preserve">Pokuty a penále </t>
  </si>
  <si>
    <t>Zdravotníckym zariadeniam (poplatky)</t>
  </si>
  <si>
    <t>služby ostatné</t>
  </si>
  <si>
    <t>Náradie</t>
  </si>
  <si>
    <t>Čistiace a dezinfekčné prostriedky</t>
  </si>
  <si>
    <t>OOPP pre AP</t>
  </si>
  <si>
    <t>Poistenie pre AP</t>
  </si>
  <si>
    <t>údržba venčovísk</t>
  </si>
  <si>
    <t>personálny audit</t>
  </si>
  <si>
    <t>Projekty EÚ - spoluúčasť - Zelená strecha</t>
  </si>
  <si>
    <t xml:space="preserve">Všeobecný materiál - COVID-19 </t>
  </si>
  <si>
    <t>Výdavky súvisiace so zamestnávaním UoZ § 54 od 1.8.2021-30.4.2022 - nový projekt 268</t>
  </si>
  <si>
    <t>Štúdie - ideové</t>
  </si>
  <si>
    <t>Statický posudok Bauerova</t>
  </si>
  <si>
    <t>Výdavky súvisiace so zamestnávaním UoZ § 54 od 1.8.2021-30.4.2022 - nový projekt 353</t>
  </si>
  <si>
    <t>Zahraničné</t>
  </si>
  <si>
    <t>Promenádny chodník KVP - mobiliár, stromy</t>
  </si>
  <si>
    <t>Správne poplatky</t>
  </si>
  <si>
    <t>Venčoviská</t>
  </si>
  <si>
    <t>budov, objektov a ich častí , údržba zelenej strechy</t>
  </si>
  <si>
    <t>doplnenie klimatizácie</t>
  </si>
  <si>
    <t>Nákup dopravných prostriedkov všetkých druhov</t>
  </si>
  <si>
    <t>Iné dopravné prostriedky - komunálne vozidlo</t>
  </si>
  <si>
    <t>41, 11H, 52</t>
  </si>
  <si>
    <t xml:space="preserve">Finančné operácie výdavkové celkom: </t>
  </si>
  <si>
    <t xml:space="preserve">Výdavky súvisiace so zamestnávaním UoZ §§ 10,12,52 a ostatné §§ od 1.1.2022-31.12.2022 - nové zmluvy </t>
  </si>
  <si>
    <t xml:space="preserve">Výdavky súvisiace so zamestnávaním UoZ § 54 a ostatné §§ od 1.1.2022-31.12.2022 - nový projekt </t>
  </si>
  <si>
    <t xml:space="preserve">Energie </t>
  </si>
  <si>
    <t>špec. služby - revízie bleskozvodov, elektrických zariadení, spracovanie žiadostí o NFP</t>
  </si>
  <si>
    <r>
      <rPr>
        <sz val="12"/>
        <color rgb="FFFF0000"/>
        <rFont val="Times New Roman"/>
        <family val="1"/>
        <charset val="238"/>
      </rPr>
      <t>Správne poplatky</t>
    </r>
    <r>
      <rPr>
        <sz val="12"/>
        <color theme="1"/>
        <rFont val="Times New Roman"/>
        <family val="1"/>
        <charset val="238"/>
      </rPr>
      <t>, administratívne poplatky, výherné hracie automaty</t>
    </r>
  </si>
  <si>
    <t>Služby v oblasti informačno-komunikačných technológií web 2400 - poplatky</t>
  </si>
  <si>
    <t>Opláštenie budovy (zníženie energet. Náročnosti budovy)</t>
  </si>
  <si>
    <t>Parkovisko Janigova</t>
  </si>
  <si>
    <t>budov, objektov a ich častí - optické vlákna pre kamer. systém</t>
  </si>
  <si>
    <t>Príjmy celkom vrátane príjmových finančných operácií</t>
  </si>
  <si>
    <t>Výdavky celkom vrátane výdavkových finančných operácií:</t>
  </si>
  <si>
    <t>41, 72h, 11H, 111, 72c</t>
  </si>
  <si>
    <t>41, 72h</t>
  </si>
  <si>
    <t>41, 111, 72c, 72h</t>
  </si>
  <si>
    <t>Z rozpočtu mesta na projekty</t>
  </si>
  <si>
    <t>Z rozpočtu mesta na stravovanie dôchodcov</t>
  </si>
  <si>
    <t>Výstavba venčovísk</t>
  </si>
  <si>
    <t>46, 11H</t>
  </si>
  <si>
    <t>Výstavba parkovísk</t>
  </si>
  <si>
    <t>multifunkčné ihrisko</t>
  </si>
  <si>
    <t>600</t>
  </si>
  <si>
    <t>Nákup hasiacich prístrojov s príslušenstvom, čističky vzduchu a pod.</t>
  </si>
  <si>
    <t>Interiérové vybavenie (kancelársky nábytok)</t>
  </si>
  <si>
    <t>Servis, údržba, opravy</t>
  </si>
  <si>
    <t>Špeciálne služby pzs , revízie HP, ochrana objektov ...</t>
  </si>
  <si>
    <t>nákup kalových košov, poklopov</t>
  </si>
  <si>
    <t xml:space="preserve">projekty </t>
  </si>
  <si>
    <t>Všeobecný materiál - nákup a rozprestrenie zeminy, nákup a výsadba letničiek, stromov, drevín a kvetov, nákup dosiek, nákup vianočnej výzdoby</t>
  </si>
  <si>
    <t>46, 72c</t>
  </si>
  <si>
    <t>46, 72a, 72c, 52, 11H</t>
  </si>
  <si>
    <t>Výnos dane z príjmov 23 253 obyv.x59,50 €</t>
  </si>
  <si>
    <t xml:space="preserve">Stravovanie </t>
  </si>
  <si>
    <t>Interreg II.</t>
  </si>
  <si>
    <t>Interreg I.</t>
  </si>
  <si>
    <t>Komunitná kaviareň</t>
  </si>
  <si>
    <t>Komunitná kaviareň - vnútorné vybavenie</t>
  </si>
  <si>
    <t>Schválený rozpočet na rok 2022</t>
  </si>
  <si>
    <t>úprava</t>
  </si>
  <si>
    <t>+</t>
  </si>
  <si>
    <t>-</t>
  </si>
  <si>
    <t xml:space="preserve">doterajšie úpravy rozpočtu </t>
  </si>
  <si>
    <t xml:space="preserve">upravený rozpočet po I. zmene </t>
  </si>
  <si>
    <t>Interiérové vybavenie Komunitnej kaviarne</t>
  </si>
  <si>
    <t>Prepojovací chodník Húskova - Zombova</t>
  </si>
  <si>
    <t>Mobiliár</t>
  </si>
  <si>
    <t>DI Dénešova</t>
  </si>
  <si>
    <t>DI Starozagorská</t>
  </si>
  <si>
    <t>Tieniace plachty na DI</t>
  </si>
  <si>
    <t>Návrh na I. zmenu rozpočtu na rok 2022</t>
  </si>
  <si>
    <t>v eurách</t>
  </si>
  <si>
    <t>Podujatia mládežníckeho parlamentu</t>
  </si>
  <si>
    <t>131L</t>
  </si>
  <si>
    <t>Prostr. z predchádz. rokov - Sčítanie obyvateľov</t>
  </si>
  <si>
    <t>Prostr. z predchádz. rokov - Grant COOP Jednota</t>
  </si>
  <si>
    <t>131L, 72a</t>
  </si>
  <si>
    <t>Iné príjmové finančné operácie - prijaté zábezpeky</t>
  </si>
  <si>
    <t>vratky nevyčerpaných prostriedkov - Sčítanie obyv.</t>
  </si>
  <si>
    <t>Výkonné a zákonodárne ográny</t>
  </si>
  <si>
    <t>Iné výdavkové finančné operácie</t>
  </si>
  <si>
    <t>Vrátené finančné zábezpeky</t>
  </si>
  <si>
    <t>41, 72a</t>
  </si>
  <si>
    <t>41, 72c, 72h, 11H, 72a</t>
  </si>
  <si>
    <t>41, 72c,  72a</t>
  </si>
  <si>
    <t>41, 72c, 72a</t>
  </si>
  <si>
    <t>41, 131L</t>
  </si>
  <si>
    <t>41, 72c, 131L</t>
  </si>
  <si>
    <t>41,111,    72c, 72h, 131L</t>
  </si>
  <si>
    <t>41, 72h, 11H, 111, 72a, 72c, 131L</t>
  </si>
  <si>
    <t>46, 131L, 72a, 71</t>
  </si>
  <si>
    <t xml:space="preserve"> Skate park, vnútroblok Klimkovičova - Čordákova, Linear park Wuppertálska, Parkovisko Húskova - rozšírenie, Parkovisko Zombova - rozšírenie, Fontána</t>
  </si>
  <si>
    <t>Košice, 13.01.2022</t>
  </si>
  <si>
    <r>
      <t>Mgr. Ladislav L</t>
    </r>
    <r>
      <rPr>
        <sz val="11"/>
        <color theme="1"/>
        <rFont val="Calibri"/>
        <family val="2"/>
        <charset val="238"/>
      </rPr>
      <t xml:space="preserve">örinc </t>
    </r>
  </si>
  <si>
    <t>starosta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</si>
</sst>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1">
    <xf numFmtId="0" fontId="0" fillId="0" borderId="0" xfId="0"/>
    <xf numFmtId="20" fontId="2" fillId="0" borderId="0" xfId="0" applyNumberFormat="1" applyFont="1"/>
    <xf numFmtId="0" fontId="2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4" fillId="2" borderId="4" xfId="0" applyFont="1" applyFill="1" applyBorder="1"/>
    <xf numFmtId="0" fontId="4" fillId="2" borderId="6" xfId="0" applyFont="1" applyFill="1" applyBorder="1"/>
    <xf numFmtId="0" fontId="4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0" xfId="0" applyFont="1" applyBorder="1" applyAlignment="1">
      <alignment wrapText="1"/>
    </xf>
    <xf numFmtId="0" fontId="4" fillId="0" borderId="10" xfId="0" applyFont="1" applyBorder="1" applyAlignment="1">
      <alignment horizontal="right"/>
    </xf>
    <xf numFmtId="0" fontId="4" fillId="3" borderId="9" xfId="0" applyFont="1" applyFill="1" applyBorder="1"/>
    <xf numFmtId="0" fontId="4" fillId="3" borderId="10" xfId="0" applyFont="1" applyFill="1" applyBorder="1"/>
    <xf numFmtId="0" fontId="5" fillId="3" borderId="10" xfId="0" applyFont="1" applyFill="1" applyBorder="1"/>
    <xf numFmtId="0" fontId="4" fillId="4" borderId="9" xfId="0" applyFont="1" applyFill="1" applyBorder="1"/>
    <xf numFmtId="0" fontId="4" fillId="4" borderId="10" xfId="0" applyFont="1" applyFill="1" applyBorder="1"/>
    <xf numFmtId="0" fontId="4" fillId="5" borderId="9" xfId="0" applyFont="1" applyFill="1" applyBorder="1"/>
    <xf numFmtId="0" fontId="4" fillId="5" borderId="10" xfId="0" applyFont="1" applyFill="1" applyBorder="1"/>
    <xf numFmtId="0" fontId="4" fillId="5" borderId="10" xfId="0" applyFont="1" applyFill="1" applyBorder="1" applyAlignment="1">
      <alignment wrapText="1"/>
    </xf>
    <xf numFmtId="0" fontId="5" fillId="5" borderId="10" xfId="0" applyFont="1" applyFill="1" applyBorder="1"/>
    <xf numFmtId="0" fontId="5" fillId="5" borderId="10" xfId="0" applyFont="1" applyFill="1" applyBorder="1" applyAlignment="1">
      <alignment wrapText="1"/>
    </xf>
    <xf numFmtId="0" fontId="4" fillId="6" borderId="9" xfId="0" applyFont="1" applyFill="1" applyBorder="1"/>
    <xf numFmtId="0" fontId="4" fillId="6" borderId="10" xfId="0" applyFont="1" applyFill="1" applyBorder="1"/>
    <xf numFmtId="0" fontId="5" fillId="6" borderId="10" xfId="0" applyFont="1" applyFill="1" applyBorder="1"/>
    <xf numFmtId="0" fontId="4" fillId="7" borderId="9" xfId="0" applyFont="1" applyFill="1" applyBorder="1"/>
    <xf numFmtId="0" fontId="4" fillId="7" borderId="10" xfId="0" applyFont="1" applyFill="1" applyBorder="1"/>
    <xf numFmtId="49" fontId="4" fillId="3" borderId="9" xfId="0" applyNumberFormat="1" applyFont="1" applyFill="1" applyBorder="1"/>
    <xf numFmtId="0" fontId="7" fillId="3" borderId="10" xfId="0" applyFont="1" applyFill="1" applyBorder="1" applyAlignment="1">
      <alignment wrapText="1"/>
    </xf>
    <xf numFmtId="0" fontId="5" fillId="0" borderId="10" xfId="0" applyFont="1" applyBorder="1"/>
    <xf numFmtId="0" fontId="5" fillId="0" borderId="1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1" fillId="0" borderId="10" xfId="0" applyFont="1" applyBorder="1"/>
    <xf numFmtId="49" fontId="5" fillId="3" borderId="9" xfId="0" applyNumberFormat="1" applyFont="1" applyFill="1" applyBorder="1"/>
    <xf numFmtId="49" fontId="5" fillId="3" borderId="10" xfId="0" applyNumberFormat="1" applyFont="1" applyFill="1" applyBorder="1" applyAlignment="1">
      <alignment horizontal="right"/>
    </xf>
    <xf numFmtId="0" fontId="1" fillId="3" borderId="10" xfId="0" applyFont="1" applyFill="1" applyBorder="1"/>
    <xf numFmtId="0" fontId="8" fillId="0" borderId="10" xfId="0" applyFont="1" applyBorder="1"/>
    <xf numFmtId="0" fontId="9" fillId="0" borderId="10" xfId="0" applyFont="1" applyBorder="1"/>
    <xf numFmtId="0" fontId="8" fillId="3" borderId="10" xfId="0" applyFont="1" applyFill="1" applyBorder="1"/>
    <xf numFmtId="0" fontId="5" fillId="3" borderId="10" xfId="0" applyFont="1" applyFill="1" applyBorder="1" applyAlignment="1">
      <alignment wrapText="1"/>
    </xf>
    <xf numFmtId="49" fontId="3" fillId="3" borderId="9" xfId="0" applyNumberFormat="1" applyFont="1" applyFill="1" applyBorder="1"/>
    <xf numFmtId="0" fontId="4" fillId="3" borderId="10" xfId="0" applyFont="1" applyFill="1" applyBorder="1" applyAlignment="1">
      <alignment wrapText="1"/>
    </xf>
    <xf numFmtId="49" fontId="5" fillId="8" borderId="9" xfId="0" applyNumberFormat="1" applyFont="1" applyFill="1" applyBorder="1"/>
    <xf numFmtId="0" fontId="4" fillId="8" borderId="10" xfId="0" applyFont="1" applyFill="1" applyBorder="1"/>
    <xf numFmtId="0" fontId="8" fillId="8" borderId="10" xfId="0" applyFont="1" applyFill="1" applyBorder="1" applyAlignment="1">
      <alignment wrapText="1"/>
    </xf>
    <xf numFmtId="0" fontId="5" fillId="8" borderId="10" xfId="0" applyFont="1" applyFill="1" applyBorder="1" applyAlignment="1">
      <alignment wrapText="1"/>
    </xf>
    <xf numFmtId="0" fontId="7" fillId="5" borderId="10" xfId="0" applyFont="1" applyFill="1" applyBorder="1" applyAlignment="1">
      <alignment wrapText="1"/>
    </xf>
    <xf numFmtId="49" fontId="5" fillId="5" borderId="9" xfId="0" applyNumberFormat="1" applyFont="1" applyFill="1" applyBorder="1"/>
    <xf numFmtId="0" fontId="0" fillId="3" borderId="10" xfId="0" applyFill="1" applyBorder="1"/>
    <xf numFmtId="0" fontId="0" fillId="5" borderId="10" xfId="0" applyFill="1" applyBorder="1"/>
    <xf numFmtId="49" fontId="5" fillId="9" borderId="9" xfId="0" applyNumberFormat="1" applyFont="1" applyFill="1" applyBorder="1"/>
    <xf numFmtId="0" fontId="5" fillId="9" borderId="10" xfId="0" applyFont="1" applyFill="1" applyBorder="1"/>
    <xf numFmtId="0" fontId="0" fillId="5" borderId="9" xfId="0" applyFill="1" applyBorder="1"/>
    <xf numFmtId="0" fontId="4" fillId="9" borderId="10" xfId="0" applyFont="1" applyFill="1" applyBorder="1"/>
    <xf numFmtId="0" fontId="5" fillId="9" borderId="10" xfId="0" applyFont="1" applyFill="1" applyBorder="1" applyAlignment="1">
      <alignment wrapText="1"/>
    </xf>
    <xf numFmtId="49" fontId="5" fillId="0" borderId="9" xfId="0" applyNumberFormat="1" applyFont="1" applyBorder="1"/>
    <xf numFmtId="0" fontId="4" fillId="5" borderId="0" xfId="0" applyFont="1" applyFill="1"/>
    <xf numFmtId="0" fontId="4" fillId="0" borderId="12" xfId="0" applyFont="1" applyBorder="1"/>
    <xf numFmtId="0" fontId="0" fillId="0" borderId="13" xfId="0" applyBorder="1"/>
    <xf numFmtId="0" fontId="0" fillId="0" borderId="14" xfId="0" applyBorder="1"/>
    <xf numFmtId="0" fontId="4" fillId="0" borderId="14" xfId="0" applyFont="1" applyBorder="1"/>
    <xf numFmtId="0" fontId="7" fillId="0" borderId="10" xfId="0" applyFont="1" applyBorder="1" applyAlignment="1">
      <alignment wrapText="1"/>
    </xf>
    <xf numFmtId="49" fontId="5" fillId="3" borderId="16" xfId="0" applyNumberFormat="1" applyFont="1" applyFill="1" applyBorder="1"/>
    <xf numFmtId="0" fontId="4" fillId="3" borderId="17" xfId="0" applyFont="1" applyFill="1" applyBorder="1"/>
    <xf numFmtId="0" fontId="5" fillId="3" borderId="17" xfId="0" applyFont="1" applyFill="1" applyBorder="1"/>
    <xf numFmtId="0" fontId="0" fillId="5" borderId="0" xfId="0" applyFill="1"/>
    <xf numFmtId="49" fontId="3" fillId="5" borderId="9" xfId="0" applyNumberFormat="1" applyFont="1" applyFill="1" applyBorder="1"/>
    <xf numFmtId="0" fontId="8" fillId="5" borderId="10" xfId="0" applyFont="1" applyFill="1" applyBorder="1" applyAlignment="1">
      <alignment wrapText="1"/>
    </xf>
    <xf numFmtId="0" fontId="0" fillId="6" borderId="9" xfId="0" applyFill="1" applyBorder="1"/>
    <xf numFmtId="0" fontId="5" fillId="6" borderId="10" xfId="0" applyFont="1" applyFill="1" applyBorder="1" applyAlignment="1">
      <alignment wrapText="1"/>
    </xf>
    <xf numFmtId="4" fontId="4" fillId="5" borderId="5" xfId="0" applyNumberFormat="1" applyFont="1" applyFill="1" applyBorder="1"/>
    <xf numFmtId="4" fontId="5" fillId="5" borderId="5" xfId="0" applyNumberFormat="1" applyFont="1" applyFill="1" applyBorder="1"/>
    <xf numFmtId="4" fontId="5" fillId="0" borderId="5" xfId="0" applyNumberFormat="1" applyFont="1" applyBorder="1"/>
    <xf numFmtId="0" fontId="8" fillId="3" borderId="10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5" fillId="0" borderId="11" xfId="0" applyFont="1" applyBorder="1"/>
    <xf numFmtId="0" fontId="4" fillId="0" borderId="12" xfId="0" applyFont="1" applyBorder="1" applyAlignment="1">
      <alignment wrapText="1"/>
    </xf>
    <xf numFmtId="0" fontId="5" fillId="3" borderId="12" xfId="0" applyFont="1" applyFill="1" applyBorder="1"/>
    <xf numFmtId="0" fontId="4" fillId="5" borderId="12" xfId="0" applyFont="1" applyFill="1" applyBorder="1"/>
    <xf numFmtId="0" fontId="5" fillId="4" borderId="12" xfId="0" applyFont="1" applyFill="1" applyBorder="1"/>
    <xf numFmtId="0" fontId="4" fillId="5" borderId="12" xfId="0" applyFont="1" applyFill="1" applyBorder="1" applyAlignment="1">
      <alignment wrapText="1"/>
    </xf>
    <xf numFmtId="0" fontId="5" fillId="5" borderId="12" xfId="0" applyFont="1" applyFill="1" applyBorder="1" applyAlignment="1">
      <alignment wrapText="1"/>
    </xf>
    <xf numFmtId="0" fontId="5" fillId="6" borderId="12" xfId="0" applyFont="1" applyFill="1" applyBorder="1"/>
    <xf numFmtId="0" fontId="5" fillId="7" borderId="12" xfId="0" applyFont="1" applyFill="1" applyBorder="1"/>
    <xf numFmtId="0" fontId="5" fillId="0" borderId="12" xfId="0" applyFont="1" applyBorder="1"/>
    <xf numFmtId="0" fontId="5" fillId="0" borderId="12" xfId="0" applyFont="1" applyBorder="1" applyAlignment="1">
      <alignment wrapText="1"/>
    </xf>
    <xf numFmtId="0" fontId="5" fillId="3" borderId="12" xfId="0" applyFont="1" applyFill="1" applyBorder="1" applyAlignment="1">
      <alignment wrapText="1"/>
    </xf>
    <xf numFmtId="0" fontId="5" fillId="8" borderId="12" xfId="0" applyFont="1" applyFill="1" applyBorder="1" applyAlignment="1">
      <alignment wrapText="1"/>
    </xf>
    <xf numFmtId="0" fontId="5" fillId="5" borderId="12" xfId="0" applyFont="1" applyFill="1" applyBorder="1"/>
    <xf numFmtId="0" fontId="5" fillId="8" borderId="12" xfId="0" applyFont="1" applyFill="1" applyBorder="1"/>
    <xf numFmtId="0" fontId="6" fillId="0" borderId="12" xfId="0" applyFont="1" applyBorder="1"/>
    <xf numFmtId="0" fontId="5" fillId="3" borderId="18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5" fillId="9" borderId="12" xfId="0" applyFont="1" applyFill="1" applyBorder="1"/>
    <xf numFmtId="0" fontId="4" fillId="7" borderId="10" xfId="0" applyFont="1" applyFill="1" applyBorder="1" applyAlignment="1">
      <alignment wrapText="1"/>
    </xf>
    <xf numFmtId="0" fontId="9" fillId="0" borderId="0" xfId="0" applyFont="1" applyAlignment="1">
      <alignment horizontal="center"/>
    </xf>
    <xf numFmtId="49" fontId="4" fillId="2" borderId="3" xfId="0" applyNumberFormat="1" applyFont="1" applyFill="1" applyBorder="1"/>
    <xf numFmtId="4" fontId="4" fillId="5" borderId="20" xfId="0" applyNumberFormat="1" applyFont="1" applyFill="1" applyBorder="1"/>
    <xf numFmtId="4" fontId="4" fillId="0" borderId="20" xfId="0" applyNumberFormat="1" applyFont="1" applyBorder="1"/>
    <xf numFmtId="4" fontId="5" fillId="3" borderId="20" xfId="0" applyNumberFormat="1" applyFont="1" applyFill="1" applyBorder="1"/>
    <xf numFmtId="4" fontId="6" fillId="4" borderId="20" xfId="0" applyNumberFormat="1" applyFont="1" applyFill="1" applyBorder="1"/>
    <xf numFmtId="4" fontId="6" fillId="13" borderId="20" xfId="0" applyNumberFormat="1" applyFont="1" applyFill="1" applyBorder="1"/>
    <xf numFmtId="4" fontId="6" fillId="7" borderId="20" xfId="0" applyNumberFormat="1" applyFont="1" applyFill="1" applyBorder="1"/>
    <xf numFmtId="4" fontId="5" fillId="5" borderId="20" xfId="0" applyNumberFormat="1" applyFont="1" applyFill="1" applyBorder="1"/>
    <xf numFmtId="4" fontId="5" fillId="0" borderId="20" xfId="0" applyNumberFormat="1" applyFont="1" applyBorder="1"/>
    <xf numFmtId="4" fontId="5" fillId="8" borderId="20" xfId="0" applyNumberFormat="1" applyFont="1" applyFill="1" applyBorder="1"/>
    <xf numFmtId="4" fontId="5" fillId="6" borderId="20" xfId="0" applyNumberFormat="1" applyFont="1" applyFill="1" applyBorder="1"/>
    <xf numFmtId="4" fontId="5" fillId="9" borderId="20" xfId="0" applyNumberFormat="1" applyFont="1" applyFill="1" applyBorder="1"/>
    <xf numFmtId="49" fontId="4" fillId="2" borderId="3" xfId="0" applyNumberFormat="1" applyFont="1" applyFill="1" applyBorder="1" applyAlignment="1">
      <alignment wrapText="1"/>
    </xf>
    <xf numFmtId="4" fontId="4" fillId="0" borderId="10" xfId="0" applyNumberFormat="1" applyFont="1" applyFill="1" applyBorder="1"/>
    <xf numFmtId="4" fontId="0" fillId="0" borderId="10" xfId="0" applyNumberFormat="1" applyBorder="1"/>
    <xf numFmtId="0" fontId="4" fillId="0" borderId="10" xfId="0" applyFont="1" applyFill="1" applyBorder="1"/>
    <xf numFmtId="4" fontId="1" fillId="0" borderId="10" xfId="0" applyNumberFormat="1" applyFont="1" applyBorder="1"/>
    <xf numFmtId="4" fontId="4" fillId="0" borderId="10" xfId="0" applyNumberFormat="1" applyFont="1" applyBorder="1"/>
    <xf numFmtId="4" fontId="5" fillId="5" borderId="10" xfId="0" applyNumberFormat="1" applyFont="1" applyFill="1" applyBorder="1"/>
    <xf numFmtId="0" fontId="0" fillId="0" borderId="25" xfId="0" applyBorder="1"/>
    <xf numFmtId="4" fontId="5" fillId="3" borderId="26" xfId="0" applyNumberFormat="1" applyFont="1" applyFill="1" applyBorder="1"/>
    <xf numFmtId="4" fontId="6" fillId="4" borderId="26" xfId="0" applyNumberFormat="1" applyFont="1" applyFill="1" applyBorder="1"/>
    <xf numFmtId="4" fontId="6" fillId="13" borderId="26" xfId="0" applyNumberFormat="1" applyFont="1" applyFill="1" applyBorder="1"/>
    <xf numFmtId="4" fontId="6" fillId="7" borderId="26" xfId="0" applyNumberFormat="1" applyFont="1" applyFill="1" applyBorder="1"/>
    <xf numFmtId="4" fontId="5" fillId="5" borderId="26" xfId="0" applyNumberFormat="1" applyFont="1" applyFill="1" applyBorder="1"/>
    <xf numFmtId="4" fontId="4" fillId="5" borderId="26" xfId="0" applyNumberFormat="1" applyFont="1" applyFill="1" applyBorder="1"/>
    <xf numFmtId="4" fontId="5" fillId="0" borderId="26" xfId="0" applyNumberFormat="1" applyFont="1" applyBorder="1"/>
    <xf numFmtId="4" fontId="4" fillId="0" borderId="26" xfId="0" applyNumberFormat="1" applyFont="1" applyBorder="1"/>
    <xf numFmtId="4" fontId="5" fillId="8" borderId="26" xfId="0" applyNumberFormat="1" applyFont="1" applyFill="1" applyBorder="1"/>
    <xf numFmtId="4" fontId="5" fillId="6" borderId="26" xfId="0" applyNumberFormat="1" applyFont="1" applyFill="1" applyBorder="1"/>
    <xf numFmtId="0" fontId="0" fillId="0" borderId="2" xfId="0" applyBorder="1"/>
    <xf numFmtId="4" fontId="4" fillId="0" borderId="5" xfId="0" applyNumberFormat="1" applyFont="1" applyBorder="1"/>
    <xf numFmtId="4" fontId="4" fillId="2" borderId="5" xfId="0" applyNumberFormat="1" applyFont="1" applyFill="1" applyBorder="1"/>
    <xf numFmtId="4" fontId="4" fillId="10" borderId="5" xfId="0" applyNumberFormat="1" applyFont="1" applyFill="1" applyBorder="1"/>
    <xf numFmtId="4" fontId="4" fillId="11" borderId="5" xfId="0" applyNumberFormat="1" applyFont="1" applyFill="1" applyBorder="1"/>
    <xf numFmtId="4" fontId="4" fillId="12" borderId="5" xfId="0" applyNumberFormat="1" applyFont="1" applyFill="1" applyBorder="1"/>
    <xf numFmtId="4" fontId="5" fillId="3" borderId="5" xfId="0" applyNumberFormat="1" applyFont="1" applyFill="1" applyBorder="1"/>
    <xf numFmtId="4" fontId="6" fillId="4" borderId="5" xfId="0" applyNumberFormat="1" applyFont="1" applyFill="1" applyBorder="1"/>
    <xf numFmtId="0" fontId="0" fillId="0" borderId="5" xfId="0" applyBorder="1"/>
    <xf numFmtId="4" fontId="6" fillId="5" borderId="5" xfId="0" applyNumberFormat="1" applyFont="1" applyFill="1" applyBorder="1"/>
    <xf numFmtId="4" fontId="6" fillId="13" borderId="5" xfId="0" applyNumberFormat="1" applyFont="1" applyFill="1" applyBorder="1"/>
    <xf numFmtId="4" fontId="6" fillId="6" borderId="5" xfId="0" applyNumberFormat="1" applyFont="1" applyFill="1" applyBorder="1"/>
    <xf numFmtId="4" fontId="0" fillId="0" borderId="5" xfId="0" applyNumberFormat="1" applyBorder="1"/>
    <xf numFmtId="4" fontId="6" fillId="7" borderId="5" xfId="0" applyNumberFormat="1" applyFont="1" applyFill="1" applyBorder="1"/>
    <xf numFmtId="4" fontId="11" fillId="5" borderId="5" xfId="0" applyNumberFormat="1" applyFont="1" applyFill="1" applyBorder="1"/>
    <xf numFmtId="4" fontId="5" fillId="8" borderId="5" xfId="0" applyNumberFormat="1" applyFont="1" applyFill="1" applyBorder="1"/>
    <xf numFmtId="4" fontId="5" fillId="2" borderId="5" xfId="0" applyNumberFormat="1" applyFont="1" applyFill="1" applyBorder="1"/>
    <xf numFmtId="4" fontId="5" fillId="6" borderId="5" xfId="0" applyNumberFormat="1" applyFont="1" applyFill="1" applyBorder="1"/>
    <xf numFmtId="0" fontId="0" fillId="0" borderId="4" xfId="0" applyBorder="1"/>
    <xf numFmtId="0" fontId="0" fillId="0" borderId="12" xfId="0" applyBorder="1"/>
    <xf numFmtId="4" fontId="4" fillId="0" borderId="12" xfId="0" applyNumberFormat="1" applyFont="1" applyFill="1" applyBorder="1"/>
    <xf numFmtId="4" fontId="4" fillId="5" borderId="12" xfId="0" applyNumberFormat="1" applyFont="1" applyFill="1" applyBorder="1"/>
    <xf numFmtId="4" fontId="0" fillId="0" borderId="0" xfId="0" applyNumberFormat="1"/>
    <xf numFmtId="0" fontId="0" fillId="0" borderId="26" xfId="0" applyBorder="1"/>
    <xf numFmtId="4" fontId="4" fillId="0" borderId="26" xfId="0" applyNumberFormat="1" applyFont="1" applyFill="1" applyBorder="1"/>
    <xf numFmtId="0" fontId="0" fillId="0" borderId="0" xfId="0" applyAlignment="1">
      <alignment horizontal="right"/>
    </xf>
    <xf numFmtId="4" fontId="6" fillId="5" borderId="10" xfId="0" applyNumberFormat="1" applyFont="1" applyFill="1" applyBorder="1"/>
    <xf numFmtId="4" fontId="4" fillId="5" borderId="10" xfId="0" applyNumberFormat="1" applyFont="1" applyFill="1" applyBorder="1"/>
    <xf numFmtId="4" fontId="6" fillId="5" borderId="26" xfId="0" applyNumberFormat="1" applyFont="1" applyFill="1" applyBorder="1"/>
    <xf numFmtId="4" fontId="6" fillId="5" borderId="20" xfId="0" applyNumberFormat="1" applyFont="1" applyFill="1" applyBorder="1"/>
    <xf numFmtId="0" fontId="4" fillId="5" borderId="22" xfId="0" applyFont="1" applyFill="1" applyBorder="1"/>
    <xf numFmtId="4" fontId="4" fillId="5" borderId="24" xfId="0" applyNumberFormat="1" applyFont="1" applyFill="1" applyBorder="1"/>
    <xf numFmtId="0" fontId="4" fillId="5" borderId="23" xfId="0" applyFont="1" applyFill="1" applyBorder="1"/>
    <xf numFmtId="49" fontId="5" fillId="9" borderId="7" xfId="0" applyNumberFormat="1" applyFont="1" applyFill="1" applyBorder="1"/>
    <xf numFmtId="49" fontId="5" fillId="5" borderId="21" xfId="0" applyNumberFormat="1" applyFont="1" applyFill="1" applyBorder="1"/>
    <xf numFmtId="4" fontId="4" fillId="5" borderId="22" xfId="0" applyNumberFormat="1" applyFont="1" applyFill="1" applyBorder="1"/>
    <xf numFmtId="49" fontId="5" fillId="9" borderId="16" xfId="0" applyNumberFormat="1" applyFont="1" applyFill="1" applyBorder="1"/>
    <xf numFmtId="49" fontId="5" fillId="9" borderId="17" xfId="0" applyNumberFormat="1" applyFont="1" applyFill="1" applyBorder="1"/>
    <xf numFmtId="4" fontId="5" fillId="9" borderId="17" xfId="0" applyNumberFormat="1" applyFont="1" applyFill="1" applyBorder="1" applyAlignment="1">
      <alignment horizontal="right"/>
    </xf>
    <xf numFmtId="0" fontId="4" fillId="6" borderId="7" xfId="0" applyFont="1" applyFill="1" applyBorder="1"/>
    <xf numFmtId="0" fontId="4" fillId="6" borderId="8" xfId="0" applyFont="1" applyFill="1" applyBorder="1"/>
    <xf numFmtId="4" fontId="6" fillId="6" borderId="8" xfId="0" applyNumberFormat="1" applyFont="1" applyFill="1" applyBorder="1"/>
    <xf numFmtId="0" fontId="5" fillId="6" borderId="11" xfId="0" applyFont="1" applyFill="1" applyBorder="1"/>
    <xf numFmtId="49" fontId="5" fillId="9" borderId="18" xfId="0" applyNumberFormat="1" applyFont="1" applyFill="1" applyBorder="1"/>
    <xf numFmtId="4" fontId="6" fillId="6" borderId="28" xfId="0" applyNumberFormat="1" applyFont="1" applyFill="1" applyBorder="1"/>
    <xf numFmtId="4" fontId="5" fillId="9" borderId="29" xfId="0" applyNumberFormat="1" applyFont="1" applyFill="1" applyBorder="1" applyAlignment="1">
      <alignment horizontal="right"/>
    </xf>
    <xf numFmtId="4" fontId="4" fillId="5" borderId="25" xfId="0" applyNumberFormat="1" applyFont="1" applyFill="1" applyBorder="1"/>
    <xf numFmtId="4" fontId="4" fillId="5" borderId="30" xfId="0" applyNumberFormat="1" applyFont="1" applyFill="1" applyBorder="1"/>
    <xf numFmtId="4" fontId="6" fillId="6" borderId="2" xfId="0" applyNumberFormat="1" applyFont="1" applyFill="1" applyBorder="1"/>
    <xf numFmtId="4" fontId="5" fillId="9" borderId="31" xfId="0" applyNumberFormat="1" applyFont="1" applyFill="1" applyBorder="1" applyAlignment="1">
      <alignment horizontal="right"/>
    </xf>
    <xf numFmtId="4" fontId="6" fillId="6" borderId="11" xfId="0" applyNumberFormat="1" applyFont="1" applyFill="1" applyBorder="1"/>
    <xf numFmtId="4" fontId="5" fillId="9" borderId="18" xfId="0" applyNumberFormat="1" applyFont="1" applyFill="1" applyBorder="1" applyAlignment="1">
      <alignment horizontal="right"/>
    </xf>
    <xf numFmtId="4" fontId="4" fillId="5" borderId="23" xfId="0" applyNumberFormat="1" applyFont="1" applyFill="1" applyBorder="1"/>
    <xf numFmtId="4" fontId="4" fillId="13" borderId="20" xfId="0" applyNumberFormat="1" applyFont="1" applyFill="1" applyBorder="1"/>
    <xf numFmtId="4" fontId="4" fillId="12" borderId="20" xfId="0" applyNumberFormat="1" applyFont="1" applyFill="1" applyBorder="1"/>
    <xf numFmtId="4" fontId="4" fillId="10" borderId="20" xfId="0" applyNumberFormat="1" applyFont="1" applyFill="1" applyBorder="1"/>
    <xf numFmtId="4" fontId="5" fillId="9" borderId="32" xfId="0" applyNumberFormat="1" applyFont="1" applyFill="1" applyBorder="1"/>
    <xf numFmtId="4" fontId="4" fillId="13" borderId="32" xfId="0" applyNumberFormat="1" applyFont="1" applyFill="1" applyBorder="1"/>
    <xf numFmtId="4" fontId="5" fillId="5" borderId="32" xfId="0" applyNumberFormat="1" applyFont="1" applyFill="1" applyBorder="1"/>
    <xf numFmtId="4" fontId="4" fillId="0" borderId="32" xfId="0" applyNumberFormat="1" applyFont="1" applyBorder="1"/>
    <xf numFmtId="4" fontId="5" fillId="0" borderId="32" xfId="0" applyNumberFormat="1" applyFont="1" applyBorder="1"/>
    <xf numFmtId="4" fontId="4" fillId="5" borderId="32" xfId="0" applyNumberFormat="1" applyFont="1" applyFill="1" applyBorder="1"/>
    <xf numFmtId="4" fontId="5" fillId="9" borderId="10" xfId="0" applyNumberFormat="1" applyFont="1" applyFill="1" applyBorder="1"/>
    <xf numFmtId="4" fontId="5" fillId="0" borderId="10" xfId="0" applyNumberFormat="1" applyFont="1" applyBorder="1"/>
    <xf numFmtId="0" fontId="0" fillId="4" borderId="33" xfId="0" applyFill="1" applyBorder="1"/>
    <xf numFmtId="0" fontId="4" fillId="4" borderId="34" xfId="0" applyFont="1" applyFill="1" applyBorder="1"/>
    <xf numFmtId="0" fontId="5" fillId="4" borderId="34" xfId="0" applyFont="1" applyFill="1" applyBorder="1" applyAlignment="1">
      <alignment wrapText="1"/>
    </xf>
    <xf numFmtId="0" fontId="5" fillId="4" borderId="35" xfId="0" applyFont="1" applyFill="1" applyBorder="1"/>
    <xf numFmtId="4" fontId="5" fillId="4" borderId="27" xfId="0" applyNumberFormat="1" applyFont="1" applyFill="1" applyBorder="1"/>
    <xf numFmtId="4" fontId="5" fillId="4" borderId="36" xfId="0" applyNumberFormat="1" applyFont="1" applyFill="1" applyBorder="1"/>
    <xf numFmtId="4" fontId="5" fillId="4" borderId="37" xfId="0" applyNumberFormat="1" applyFont="1" applyFill="1" applyBorder="1"/>
    <xf numFmtId="0" fontId="5" fillId="9" borderId="8" xfId="0" applyFont="1" applyFill="1" applyBorder="1"/>
    <xf numFmtId="0" fontId="5" fillId="9" borderId="11" xfId="0" applyFont="1" applyFill="1" applyBorder="1"/>
    <xf numFmtId="4" fontId="5" fillId="9" borderId="19" xfId="0" applyNumberFormat="1" applyFont="1" applyFill="1" applyBorder="1"/>
    <xf numFmtId="4" fontId="5" fillId="9" borderId="8" xfId="0" applyNumberFormat="1" applyFont="1" applyFill="1" applyBorder="1"/>
    <xf numFmtId="4" fontId="5" fillId="9" borderId="38" xfId="0" applyNumberFormat="1" applyFont="1" applyFill="1" applyBorder="1"/>
    <xf numFmtId="0" fontId="0" fillId="0" borderId="21" xfId="0" applyBorder="1"/>
    <xf numFmtId="0" fontId="5" fillId="0" borderId="22" xfId="0" applyFont="1" applyBorder="1"/>
    <xf numFmtId="0" fontId="4" fillId="0" borderId="22" xfId="0" applyFont="1" applyBorder="1"/>
    <xf numFmtId="0" fontId="4" fillId="0" borderId="23" xfId="0" applyFont="1" applyBorder="1" applyAlignment="1">
      <alignment wrapText="1"/>
    </xf>
    <xf numFmtId="4" fontId="0" fillId="0" borderId="30" xfId="0" applyNumberFormat="1" applyBorder="1"/>
    <xf numFmtId="0" fontId="0" fillId="0" borderId="22" xfId="0" applyBorder="1"/>
    <xf numFmtId="0" fontId="0" fillId="0" borderId="23" xfId="0" applyBorder="1"/>
    <xf numFmtId="0" fontId="4" fillId="6" borderId="10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 wrapText="1"/>
    </xf>
    <xf numFmtId="49" fontId="4" fillId="2" borderId="6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FF66"/>
      <color rgb="FFCCCCFF"/>
      <color rgb="FF9A57CD"/>
      <color rgb="FFFF9933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D09E3-EDFC-4593-880C-A26290C24106}">
  <sheetPr>
    <pageSetUpPr fitToPage="1"/>
  </sheetPr>
  <dimension ref="A1:M521"/>
  <sheetViews>
    <sheetView tabSelected="1" topLeftCell="A40" zoomScaleNormal="100" workbookViewId="0">
      <selection activeCell="M42" sqref="M42:M43"/>
    </sheetView>
  </sheetViews>
  <sheetFormatPr defaultRowHeight="14.4" x14ac:dyDescent="0.3"/>
  <cols>
    <col min="1" max="1" width="11.33203125" bestFit="1" customWidth="1"/>
    <col min="3" max="3" width="11.6640625" bestFit="1" customWidth="1"/>
    <col min="4" max="4" width="9.5546875" customWidth="1"/>
    <col min="5" max="5" width="57.88671875" customWidth="1"/>
    <col min="6" max="6" width="15.6640625" customWidth="1"/>
    <col min="7" max="7" width="11.44140625" bestFit="1" customWidth="1"/>
    <col min="8" max="8" width="14.5546875" bestFit="1" customWidth="1"/>
    <col min="9" max="9" width="13.109375" bestFit="1" customWidth="1"/>
    <col min="10" max="10" width="19.44140625" customWidth="1"/>
    <col min="12" max="12" width="10" bestFit="1" customWidth="1"/>
    <col min="13" max="13" width="11.44140625" bestFit="1" customWidth="1"/>
  </cols>
  <sheetData>
    <row r="1" spans="1:10" ht="18" x14ac:dyDescent="0.35">
      <c r="A1" s="1" t="s">
        <v>0</v>
      </c>
      <c r="B1" s="2"/>
      <c r="C1" s="2"/>
      <c r="D1" s="2"/>
      <c r="E1" s="2"/>
    </row>
    <row r="2" spans="1:10" x14ac:dyDescent="0.3">
      <c r="F2" s="69"/>
    </row>
    <row r="4" spans="1:10" ht="17.399999999999999" x14ac:dyDescent="0.3">
      <c r="A4" s="220" t="s">
        <v>288</v>
      </c>
      <c r="B4" s="220"/>
      <c r="C4" s="220"/>
      <c r="D4" s="220"/>
      <c r="E4" s="220"/>
      <c r="F4" s="220"/>
      <c r="G4" s="220"/>
      <c r="H4" s="220"/>
      <c r="I4" s="220"/>
      <c r="J4" s="220"/>
    </row>
    <row r="6" spans="1:10" ht="16.2" thickBot="1" x14ac:dyDescent="0.35">
      <c r="A6" s="3"/>
      <c r="B6" s="3"/>
      <c r="C6" s="3"/>
      <c r="D6" s="3"/>
      <c r="E6" s="3"/>
      <c r="J6" s="155" t="s">
        <v>289</v>
      </c>
    </row>
    <row r="7" spans="1:10" ht="15.75" customHeight="1" x14ac:dyDescent="0.3">
      <c r="A7" s="4" t="s">
        <v>1</v>
      </c>
      <c r="B7" s="5" t="s">
        <v>211</v>
      </c>
      <c r="C7" s="5"/>
      <c r="D7" s="4" t="s">
        <v>2</v>
      </c>
      <c r="E7" s="5"/>
      <c r="F7" s="215" t="s">
        <v>276</v>
      </c>
      <c r="G7" s="218" t="s">
        <v>280</v>
      </c>
      <c r="H7" s="4" t="s">
        <v>277</v>
      </c>
      <c r="I7" s="4" t="s">
        <v>277</v>
      </c>
      <c r="J7" s="218" t="s">
        <v>281</v>
      </c>
    </row>
    <row r="8" spans="1:10" ht="15.6" x14ac:dyDescent="0.3">
      <c r="A8" s="6" t="s">
        <v>3</v>
      </c>
      <c r="B8" s="7" t="s">
        <v>4</v>
      </c>
      <c r="C8" s="7" t="s">
        <v>5</v>
      </c>
      <c r="D8" s="6" t="s">
        <v>6</v>
      </c>
      <c r="E8" s="7" t="s">
        <v>7</v>
      </c>
      <c r="F8" s="216"/>
      <c r="G8" s="219"/>
      <c r="H8" s="100" t="s">
        <v>278</v>
      </c>
      <c r="I8" s="100" t="s">
        <v>279</v>
      </c>
      <c r="J8" s="219"/>
    </row>
    <row r="9" spans="1:10" ht="31.5" customHeight="1" thickBot="1" x14ac:dyDescent="0.35">
      <c r="A9" s="8"/>
      <c r="B9" s="8"/>
      <c r="C9" s="8"/>
      <c r="D9" s="8"/>
      <c r="E9" s="8"/>
      <c r="F9" s="217"/>
      <c r="G9" s="219"/>
      <c r="H9" s="112"/>
      <c r="I9" s="112"/>
      <c r="J9" s="219"/>
    </row>
    <row r="10" spans="1:10" ht="15.6" x14ac:dyDescent="0.3">
      <c r="A10" s="9"/>
      <c r="B10" s="10"/>
      <c r="C10" s="10"/>
      <c r="D10" s="10"/>
      <c r="E10" s="79" t="s">
        <v>8</v>
      </c>
      <c r="F10" s="130"/>
      <c r="G10" s="119"/>
      <c r="H10" s="35"/>
      <c r="I10" s="149"/>
      <c r="J10" s="130"/>
    </row>
    <row r="11" spans="1:10" ht="15.6" x14ac:dyDescent="0.3">
      <c r="A11" s="11"/>
      <c r="B11" s="12"/>
      <c r="C11" s="12">
        <v>111003</v>
      </c>
      <c r="D11" s="12">
        <v>41</v>
      </c>
      <c r="E11" s="61" t="s">
        <v>270</v>
      </c>
      <c r="F11" s="74">
        <v>1383554</v>
      </c>
      <c r="G11" s="119"/>
      <c r="H11" s="113"/>
      <c r="I11" s="150"/>
      <c r="J11" s="131">
        <f>F11+G11+H11-I11</f>
        <v>1383554</v>
      </c>
    </row>
    <row r="12" spans="1:10" ht="15.6" x14ac:dyDescent="0.3">
      <c r="A12" s="11"/>
      <c r="B12" s="12"/>
      <c r="C12" s="12">
        <v>133001</v>
      </c>
      <c r="D12" s="12">
        <v>41</v>
      </c>
      <c r="E12" s="61" t="s">
        <v>9</v>
      </c>
      <c r="F12" s="74">
        <v>12501</v>
      </c>
      <c r="G12" s="153"/>
      <c r="H12" s="115"/>
      <c r="I12" s="154"/>
      <c r="J12" s="131">
        <f t="shared" ref="J12:J76" si="0">F12+G12+H12-I12</f>
        <v>12501</v>
      </c>
    </row>
    <row r="13" spans="1:10" ht="15.6" x14ac:dyDescent="0.3">
      <c r="A13" s="11"/>
      <c r="B13" s="12"/>
      <c r="C13" s="12">
        <v>212002</v>
      </c>
      <c r="D13" s="12">
        <v>41</v>
      </c>
      <c r="E13" s="80" t="s">
        <v>10</v>
      </c>
      <c r="F13" s="131">
        <v>81538</v>
      </c>
      <c r="G13" s="153"/>
      <c r="H13" s="35"/>
      <c r="I13" s="153"/>
      <c r="J13" s="131">
        <f t="shared" si="0"/>
        <v>81538</v>
      </c>
    </row>
    <row r="14" spans="1:10" ht="31.2" x14ac:dyDescent="0.3">
      <c r="A14" s="11"/>
      <c r="B14" s="12"/>
      <c r="C14" s="12">
        <v>212003</v>
      </c>
      <c r="D14" s="12">
        <v>41</v>
      </c>
      <c r="E14" s="80" t="s">
        <v>11</v>
      </c>
      <c r="F14" s="131">
        <v>153207</v>
      </c>
      <c r="G14" s="153"/>
      <c r="H14" s="117">
        <v>20000</v>
      </c>
      <c r="I14" s="153"/>
      <c r="J14" s="131">
        <f t="shared" si="0"/>
        <v>173207</v>
      </c>
    </row>
    <row r="15" spans="1:10" ht="15.6" x14ac:dyDescent="0.3">
      <c r="A15" s="11"/>
      <c r="B15" s="12"/>
      <c r="C15" s="12">
        <v>212004</v>
      </c>
      <c r="D15" s="12">
        <v>41</v>
      </c>
      <c r="E15" s="80" t="s">
        <v>212</v>
      </c>
      <c r="F15" s="131">
        <v>1200</v>
      </c>
      <c r="G15" s="153"/>
      <c r="H15" s="35"/>
      <c r="I15" s="153"/>
      <c r="J15" s="131">
        <f t="shared" si="0"/>
        <v>1200</v>
      </c>
    </row>
    <row r="16" spans="1:10" ht="15.6" x14ac:dyDescent="0.3">
      <c r="A16" s="11"/>
      <c r="B16" s="12"/>
      <c r="C16" s="12">
        <v>221002</v>
      </c>
      <c r="D16" s="12">
        <v>41</v>
      </c>
      <c r="E16" s="80" t="s">
        <v>232</v>
      </c>
      <c r="F16" s="131">
        <v>10000</v>
      </c>
      <c r="G16" s="153"/>
      <c r="H16" s="35"/>
      <c r="I16" s="153"/>
      <c r="J16" s="131">
        <f t="shared" si="0"/>
        <v>10000</v>
      </c>
    </row>
    <row r="17" spans="1:10" ht="31.2" x14ac:dyDescent="0.3">
      <c r="A17" s="11"/>
      <c r="B17" s="12"/>
      <c r="C17" s="12">
        <v>221004</v>
      </c>
      <c r="D17" s="12">
        <v>41</v>
      </c>
      <c r="E17" s="80" t="s">
        <v>244</v>
      </c>
      <c r="F17" s="131">
        <v>11100</v>
      </c>
      <c r="G17" s="153"/>
      <c r="H17" s="117">
        <v>6500</v>
      </c>
      <c r="I17" s="153"/>
      <c r="J17" s="131">
        <f t="shared" si="0"/>
        <v>17600</v>
      </c>
    </row>
    <row r="18" spans="1:10" ht="15.6" x14ac:dyDescent="0.3">
      <c r="A18" s="11"/>
      <c r="B18" s="12"/>
      <c r="C18" s="12">
        <v>222003</v>
      </c>
      <c r="D18" s="12">
        <v>41</v>
      </c>
      <c r="E18" s="61" t="s">
        <v>12</v>
      </c>
      <c r="F18" s="131">
        <v>1000</v>
      </c>
      <c r="G18" s="153"/>
      <c r="H18" s="117"/>
      <c r="I18" s="153"/>
      <c r="J18" s="131">
        <f t="shared" si="0"/>
        <v>1000</v>
      </c>
    </row>
    <row r="19" spans="1:10" ht="31.2" x14ac:dyDescent="0.3">
      <c r="A19" s="11"/>
      <c r="B19" s="12"/>
      <c r="C19" s="12">
        <v>223001</v>
      </c>
      <c r="D19" s="12">
        <v>41</v>
      </c>
      <c r="E19" s="80" t="s">
        <v>13</v>
      </c>
      <c r="F19" s="131">
        <v>5000</v>
      </c>
      <c r="G19" s="153"/>
      <c r="H19" s="117"/>
      <c r="I19" s="153"/>
      <c r="J19" s="131">
        <f t="shared" si="0"/>
        <v>5000</v>
      </c>
    </row>
    <row r="20" spans="1:10" ht="15.6" x14ac:dyDescent="0.3">
      <c r="A20" s="11"/>
      <c r="B20" s="12"/>
      <c r="C20" s="12">
        <v>223003</v>
      </c>
      <c r="D20" s="12">
        <v>41</v>
      </c>
      <c r="E20" s="80" t="s">
        <v>14</v>
      </c>
      <c r="F20" s="131">
        <v>500</v>
      </c>
      <c r="G20" s="153"/>
      <c r="H20" s="117"/>
      <c r="I20" s="153"/>
      <c r="J20" s="131">
        <f t="shared" si="0"/>
        <v>500</v>
      </c>
    </row>
    <row r="21" spans="1:10" ht="15.6" x14ac:dyDescent="0.3">
      <c r="A21" s="11"/>
      <c r="B21" s="12">
        <v>243</v>
      </c>
      <c r="C21" s="12"/>
      <c r="D21" s="12">
        <v>41</v>
      </c>
      <c r="E21" s="61" t="s">
        <v>15</v>
      </c>
      <c r="F21" s="131">
        <v>500</v>
      </c>
      <c r="G21" s="153"/>
      <c r="H21" s="117"/>
      <c r="I21" s="153"/>
      <c r="J21" s="131">
        <f t="shared" si="0"/>
        <v>500</v>
      </c>
    </row>
    <row r="22" spans="1:10" ht="15.6" x14ac:dyDescent="0.3">
      <c r="A22" s="11"/>
      <c r="B22" s="12"/>
      <c r="C22" s="12">
        <v>292006</v>
      </c>
      <c r="D22" s="12">
        <v>41</v>
      </c>
      <c r="E22" s="61" t="s">
        <v>16</v>
      </c>
      <c r="F22" s="131">
        <v>2000</v>
      </c>
      <c r="G22" s="153"/>
      <c r="H22" s="117"/>
      <c r="I22" s="153"/>
      <c r="J22" s="131">
        <f t="shared" si="0"/>
        <v>2000</v>
      </c>
    </row>
    <row r="23" spans="1:10" ht="15.6" x14ac:dyDescent="0.3">
      <c r="A23" s="11"/>
      <c r="B23" s="12"/>
      <c r="C23" s="12">
        <v>292008</v>
      </c>
      <c r="D23" s="12">
        <v>41</v>
      </c>
      <c r="E23" s="61" t="s">
        <v>17</v>
      </c>
      <c r="F23" s="131">
        <v>5000</v>
      </c>
      <c r="G23" s="153"/>
      <c r="H23" s="117"/>
      <c r="I23" s="153"/>
      <c r="J23" s="131">
        <f t="shared" si="0"/>
        <v>5000</v>
      </c>
    </row>
    <row r="24" spans="1:10" ht="15.6" x14ac:dyDescent="0.3">
      <c r="A24" s="11"/>
      <c r="B24" s="12"/>
      <c r="C24" s="12">
        <v>292012</v>
      </c>
      <c r="D24" s="12">
        <v>41</v>
      </c>
      <c r="E24" s="61" t="s">
        <v>18</v>
      </c>
      <c r="F24" s="131">
        <v>5000</v>
      </c>
      <c r="G24" s="153"/>
      <c r="H24" s="117"/>
      <c r="I24" s="153"/>
      <c r="J24" s="131">
        <f t="shared" si="0"/>
        <v>5000</v>
      </c>
    </row>
    <row r="25" spans="1:10" ht="15.6" x14ac:dyDescent="0.3">
      <c r="A25" s="11"/>
      <c r="B25" s="12"/>
      <c r="C25" s="12">
        <v>292017</v>
      </c>
      <c r="D25" s="12">
        <v>41</v>
      </c>
      <c r="E25" s="61" t="s">
        <v>19</v>
      </c>
      <c r="F25" s="131">
        <v>500</v>
      </c>
      <c r="G25" s="153"/>
      <c r="H25" s="117">
        <v>3500</v>
      </c>
      <c r="I25" s="153"/>
      <c r="J25" s="131">
        <f t="shared" si="0"/>
        <v>4000</v>
      </c>
    </row>
    <row r="26" spans="1:10" ht="15.6" x14ac:dyDescent="0.3">
      <c r="A26" s="11"/>
      <c r="B26" s="12"/>
      <c r="C26" s="12">
        <v>292019</v>
      </c>
      <c r="D26" s="12">
        <v>41</v>
      </c>
      <c r="E26" s="61" t="s">
        <v>20</v>
      </c>
      <c r="F26" s="131">
        <v>150</v>
      </c>
      <c r="G26" s="153"/>
      <c r="H26" s="117"/>
      <c r="I26" s="153"/>
      <c r="J26" s="131">
        <f t="shared" si="0"/>
        <v>150</v>
      </c>
    </row>
    <row r="27" spans="1:10" ht="15.6" x14ac:dyDescent="0.3">
      <c r="A27" s="11"/>
      <c r="B27" s="12"/>
      <c r="C27" s="12">
        <v>292027</v>
      </c>
      <c r="D27" s="12">
        <v>41</v>
      </c>
      <c r="E27" s="61" t="s">
        <v>21</v>
      </c>
      <c r="F27" s="74">
        <v>7613</v>
      </c>
      <c r="G27" s="153"/>
      <c r="H27" s="35"/>
      <c r="I27" s="153"/>
      <c r="J27" s="131">
        <f t="shared" si="0"/>
        <v>7613</v>
      </c>
    </row>
    <row r="28" spans="1:10" ht="15.6" x14ac:dyDescent="0.3">
      <c r="A28" s="11"/>
      <c r="B28" s="12"/>
      <c r="C28" s="12">
        <v>312001</v>
      </c>
      <c r="D28" s="12" t="s">
        <v>22</v>
      </c>
      <c r="E28" s="80" t="s">
        <v>23</v>
      </c>
      <c r="F28" s="132">
        <v>86172</v>
      </c>
      <c r="G28" s="153"/>
      <c r="H28" s="35"/>
      <c r="I28" s="153"/>
      <c r="J28" s="132">
        <f t="shared" si="0"/>
        <v>86172</v>
      </c>
    </row>
    <row r="29" spans="1:10" ht="15.6" x14ac:dyDescent="0.3">
      <c r="A29" s="11"/>
      <c r="B29" s="12"/>
      <c r="C29" s="12">
        <v>312007</v>
      </c>
      <c r="D29" s="14" t="s">
        <v>24</v>
      </c>
      <c r="E29" s="80" t="s">
        <v>255</v>
      </c>
      <c r="F29" s="133">
        <v>8000</v>
      </c>
      <c r="G29" s="153"/>
      <c r="H29" s="35"/>
      <c r="I29" s="153"/>
      <c r="J29" s="133">
        <f t="shared" si="0"/>
        <v>8000</v>
      </c>
    </row>
    <row r="30" spans="1:10" ht="15.6" x14ac:dyDescent="0.3">
      <c r="A30" s="11"/>
      <c r="B30" s="12"/>
      <c r="C30" s="12">
        <v>312012</v>
      </c>
      <c r="D30" s="12">
        <v>111</v>
      </c>
      <c r="E30" s="61" t="s">
        <v>25</v>
      </c>
      <c r="F30" s="134">
        <v>7700</v>
      </c>
      <c r="G30" s="119"/>
      <c r="H30" s="116"/>
      <c r="I30" s="149"/>
      <c r="J30" s="134">
        <f t="shared" si="0"/>
        <v>7700</v>
      </c>
    </row>
    <row r="31" spans="1:10" ht="15.6" x14ac:dyDescent="0.3">
      <c r="A31" s="11"/>
      <c r="B31" s="12">
        <v>311</v>
      </c>
      <c r="C31" s="12"/>
      <c r="D31" s="12" t="s">
        <v>26</v>
      </c>
      <c r="E31" s="61" t="s">
        <v>273</v>
      </c>
      <c r="F31" s="135">
        <v>24706</v>
      </c>
      <c r="G31" s="119"/>
      <c r="H31" s="116"/>
      <c r="I31" s="149"/>
      <c r="J31" s="135">
        <f t="shared" si="0"/>
        <v>24706</v>
      </c>
    </row>
    <row r="32" spans="1:10" ht="15.6" x14ac:dyDescent="0.3">
      <c r="A32" s="11"/>
      <c r="B32" s="12">
        <v>311</v>
      </c>
      <c r="C32" s="12"/>
      <c r="D32" s="12" t="s">
        <v>26</v>
      </c>
      <c r="E32" s="61" t="s">
        <v>272</v>
      </c>
      <c r="F32" s="135">
        <v>19583</v>
      </c>
      <c r="G32" s="119"/>
      <c r="H32" s="35"/>
      <c r="I32" s="149"/>
      <c r="J32" s="135">
        <f t="shared" si="0"/>
        <v>19583</v>
      </c>
    </row>
    <row r="33" spans="1:13" ht="46.8" x14ac:dyDescent="0.3">
      <c r="A33" s="15"/>
      <c r="B33" s="16"/>
      <c r="C33" s="16"/>
      <c r="D33" s="45" t="s">
        <v>251</v>
      </c>
      <c r="E33" s="81" t="s">
        <v>27</v>
      </c>
      <c r="F33" s="136">
        <f>SUM(F11:F32)</f>
        <v>1826524</v>
      </c>
      <c r="G33" s="120">
        <f t="shared" ref="G33:J33" si="1">SUM(G11:G32)</f>
        <v>0</v>
      </c>
      <c r="H33" s="103">
        <f t="shared" si="1"/>
        <v>30000</v>
      </c>
      <c r="I33" s="103">
        <f t="shared" si="1"/>
        <v>0</v>
      </c>
      <c r="J33" s="136">
        <f t="shared" si="1"/>
        <v>1856524</v>
      </c>
    </row>
    <row r="34" spans="1:13" ht="15.6" x14ac:dyDescent="0.3">
      <c r="A34" s="20"/>
      <c r="B34" s="21"/>
      <c r="C34" s="21">
        <v>322005</v>
      </c>
      <c r="D34" s="21" t="s">
        <v>24</v>
      </c>
      <c r="E34" s="82" t="s">
        <v>254</v>
      </c>
      <c r="F34" s="133">
        <v>90000</v>
      </c>
      <c r="G34" s="119"/>
      <c r="H34" s="35"/>
      <c r="I34" s="149"/>
      <c r="J34" s="133">
        <f t="shared" si="0"/>
        <v>90000</v>
      </c>
    </row>
    <row r="35" spans="1:13" ht="15.6" x14ac:dyDescent="0.3">
      <c r="A35" s="15"/>
      <c r="B35" s="16"/>
      <c r="C35" s="16"/>
      <c r="D35" s="16"/>
      <c r="E35" s="81" t="s">
        <v>214</v>
      </c>
      <c r="F35" s="136">
        <f>F34</f>
        <v>90000</v>
      </c>
      <c r="G35" s="120">
        <f t="shared" ref="G35:J35" si="2">G34</f>
        <v>0</v>
      </c>
      <c r="H35" s="103">
        <f t="shared" si="2"/>
        <v>0</v>
      </c>
      <c r="I35" s="103">
        <f t="shared" si="2"/>
        <v>0</v>
      </c>
      <c r="J35" s="136">
        <f t="shared" si="2"/>
        <v>90000</v>
      </c>
    </row>
    <row r="36" spans="1:13" ht="16.2" x14ac:dyDescent="0.35">
      <c r="A36" s="18"/>
      <c r="B36" s="19"/>
      <c r="C36" s="19"/>
      <c r="D36" s="19"/>
      <c r="E36" s="83" t="s">
        <v>28</v>
      </c>
      <c r="F36" s="137">
        <f>F33+F35</f>
        <v>1916524</v>
      </c>
      <c r="G36" s="121">
        <f t="shared" ref="G36:J36" si="3">G33+G35</f>
        <v>0</v>
      </c>
      <c r="H36" s="104">
        <f t="shared" si="3"/>
        <v>30000</v>
      </c>
      <c r="I36" s="104">
        <f t="shared" si="3"/>
        <v>0</v>
      </c>
      <c r="J36" s="137">
        <f t="shared" si="3"/>
        <v>1946524</v>
      </c>
    </row>
    <row r="37" spans="1:13" ht="16.2" x14ac:dyDescent="0.35">
      <c r="A37" s="21"/>
      <c r="B37" s="21">
        <v>453</v>
      </c>
      <c r="C37" s="21"/>
      <c r="D37" s="21" t="s">
        <v>291</v>
      </c>
      <c r="E37" s="84" t="s">
        <v>292</v>
      </c>
      <c r="F37" s="156"/>
      <c r="G37" s="156"/>
      <c r="H37" s="157">
        <v>1603.51</v>
      </c>
      <c r="I37" s="156"/>
      <c r="J37" s="131">
        <f t="shared" si="0"/>
        <v>1603.51</v>
      </c>
    </row>
    <row r="38" spans="1:13" ht="16.2" x14ac:dyDescent="0.35">
      <c r="A38" s="21"/>
      <c r="B38" s="21">
        <v>453</v>
      </c>
      <c r="C38" s="21"/>
      <c r="D38" s="21" t="s">
        <v>213</v>
      </c>
      <c r="E38" s="84" t="s">
        <v>293</v>
      </c>
      <c r="F38" s="156"/>
      <c r="G38" s="156"/>
      <c r="H38" s="157">
        <v>6000</v>
      </c>
      <c r="I38" s="156"/>
      <c r="J38" s="131">
        <f t="shared" si="0"/>
        <v>6000</v>
      </c>
    </row>
    <row r="39" spans="1:13" ht="16.2" x14ac:dyDescent="0.35">
      <c r="A39" s="20"/>
      <c r="B39" s="23">
        <v>453</v>
      </c>
      <c r="C39" s="23"/>
      <c r="D39" s="23" t="s">
        <v>294</v>
      </c>
      <c r="E39" s="85" t="s">
        <v>29</v>
      </c>
      <c r="F39" s="139">
        <f>SUM(F37:F38)</f>
        <v>0</v>
      </c>
      <c r="G39" s="139">
        <f t="shared" ref="G39:J39" si="4">SUM(G37:G38)</f>
        <v>0</v>
      </c>
      <c r="H39" s="139">
        <f t="shared" si="4"/>
        <v>7603.51</v>
      </c>
      <c r="I39" s="139">
        <f t="shared" si="4"/>
        <v>0</v>
      </c>
      <c r="J39" s="139">
        <f t="shared" si="4"/>
        <v>7603.51</v>
      </c>
    </row>
    <row r="40" spans="1:13" ht="16.2" x14ac:dyDescent="0.35">
      <c r="A40" s="20"/>
      <c r="B40" s="23">
        <v>454</v>
      </c>
      <c r="C40" s="23"/>
      <c r="D40" s="23">
        <v>46</v>
      </c>
      <c r="E40" s="85" t="s">
        <v>210</v>
      </c>
      <c r="F40" s="140">
        <v>225027</v>
      </c>
      <c r="G40" s="122"/>
      <c r="H40" s="105">
        <v>87000</v>
      </c>
      <c r="I40" s="105">
        <v>39000</v>
      </c>
      <c r="J40" s="140">
        <f>F40+G40+H40-I40</f>
        <v>273027</v>
      </c>
    </row>
    <row r="41" spans="1:13" ht="16.2" x14ac:dyDescent="0.35">
      <c r="A41" s="20"/>
      <c r="B41" s="23">
        <v>456</v>
      </c>
      <c r="C41" s="23"/>
      <c r="D41" s="23">
        <v>71</v>
      </c>
      <c r="E41" s="85" t="s">
        <v>295</v>
      </c>
      <c r="F41" s="139"/>
      <c r="G41" s="158"/>
      <c r="H41" s="159">
        <v>10000</v>
      </c>
      <c r="I41" s="159"/>
      <c r="J41" s="139">
        <f>G41+H41-I41</f>
        <v>10000</v>
      </c>
    </row>
    <row r="42" spans="1:13" ht="31.8" x14ac:dyDescent="0.35">
      <c r="A42" s="25"/>
      <c r="B42" s="26"/>
      <c r="C42" s="26"/>
      <c r="D42" s="213" t="s">
        <v>308</v>
      </c>
      <c r="E42" s="86" t="s">
        <v>30</v>
      </c>
      <c r="F42" s="141">
        <f>F39+F40+F41</f>
        <v>225027</v>
      </c>
      <c r="G42" s="141">
        <f t="shared" ref="G42:J42" si="5">G39+G40+G41</f>
        <v>0</v>
      </c>
      <c r="H42" s="141">
        <f t="shared" si="5"/>
        <v>104603.51</v>
      </c>
      <c r="I42" s="141">
        <f t="shared" si="5"/>
        <v>39000</v>
      </c>
      <c r="J42" s="141">
        <f t="shared" si="5"/>
        <v>290630.51</v>
      </c>
    </row>
    <row r="43" spans="1:13" ht="16.2" x14ac:dyDescent="0.35">
      <c r="A43" s="18"/>
      <c r="B43" s="19"/>
      <c r="C43" s="19"/>
      <c r="D43" s="19"/>
      <c r="E43" s="83" t="s">
        <v>249</v>
      </c>
      <c r="F43" s="137">
        <f>F36+F42</f>
        <v>2141551</v>
      </c>
      <c r="G43" s="121">
        <f>G36+G42</f>
        <v>0</v>
      </c>
      <c r="H43" s="104">
        <f>H36+H42</f>
        <v>134603.51</v>
      </c>
      <c r="I43" s="104">
        <f>I36+I42</f>
        <v>39000</v>
      </c>
      <c r="J43" s="137">
        <f>J36+J42</f>
        <v>2237154.5099999998</v>
      </c>
    </row>
    <row r="44" spans="1:13" ht="15.6" x14ac:dyDescent="0.3">
      <c r="A44" s="11"/>
      <c r="B44" s="12"/>
      <c r="C44" s="12"/>
      <c r="D44" s="12"/>
      <c r="E44" s="61"/>
      <c r="F44" s="142"/>
      <c r="G44" s="119"/>
      <c r="H44" s="35"/>
      <c r="I44" s="149"/>
      <c r="J44" s="131"/>
    </row>
    <row r="45" spans="1:13" ht="16.2" x14ac:dyDescent="0.35">
      <c r="A45" s="18"/>
      <c r="B45" s="19"/>
      <c r="C45" s="19"/>
      <c r="D45" s="19"/>
      <c r="E45" s="83" t="s">
        <v>250</v>
      </c>
      <c r="F45" s="137">
        <f>F478+F47+F512</f>
        <v>2141551</v>
      </c>
      <c r="G45" s="121">
        <f t="shared" ref="G45:J45" si="6">G478+G47+G512</f>
        <v>0</v>
      </c>
      <c r="H45" s="104">
        <f t="shared" si="6"/>
        <v>175603.51</v>
      </c>
      <c r="I45" s="104">
        <f t="shared" si="6"/>
        <v>80000</v>
      </c>
      <c r="J45" s="137">
        <f t="shared" si="6"/>
        <v>2237154.5099999998</v>
      </c>
    </row>
    <row r="46" spans="1:13" ht="15.6" x14ac:dyDescent="0.3">
      <c r="A46" s="11"/>
      <c r="B46" s="12"/>
      <c r="C46" s="12"/>
      <c r="D46" s="12"/>
      <c r="E46" s="61"/>
      <c r="F46" s="138"/>
      <c r="G46" s="119"/>
      <c r="H46" s="35"/>
      <c r="I46" s="149"/>
      <c r="J46" s="131"/>
    </row>
    <row r="47" spans="1:13" ht="78.599999999999994" x14ac:dyDescent="0.35">
      <c r="A47" s="28"/>
      <c r="B47" s="29"/>
      <c r="C47" s="29"/>
      <c r="D47" s="98" t="s">
        <v>307</v>
      </c>
      <c r="E47" s="87" t="s">
        <v>31</v>
      </c>
      <c r="F47" s="143">
        <f>F474+F471+F448+F444+F431+F422+F406+F373+F225+F222+F214+F210+F198+F137+F132+F49</f>
        <v>1796524</v>
      </c>
      <c r="G47" s="123">
        <f t="shared" ref="G47:J47" si="7">G474+G471+G448+G444+G431+G422+G406+G373+G225+G222+G214+G210+G198+G137+G132+G49</f>
        <v>0</v>
      </c>
      <c r="H47" s="106">
        <f t="shared" si="7"/>
        <v>78603.509999999995</v>
      </c>
      <c r="I47" s="106">
        <f t="shared" si="7"/>
        <v>41000</v>
      </c>
      <c r="J47" s="143">
        <f t="shared" si="7"/>
        <v>1834127.51</v>
      </c>
      <c r="M47" s="152"/>
    </row>
    <row r="48" spans="1:13" ht="15.6" x14ac:dyDescent="0.3">
      <c r="A48" s="11"/>
      <c r="B48" s="12"/>
      <c r="C48" s="12"/>
      <c r="D48" s="12"/>
      <c r="E48" s="61"/>
      <c r="F48" s="138"/>
      <c r="G48" s="119"/>
      <c r="H48" s="35"/>
      <c r="I48" s="149"/>
      <c r="J48" s="131"/>
    </row>
    <row r="49" spans="1:10" ht="41.4" customHeight="1" x14ac:dyDescent="0.3">
      <c r="A49" s="30" t="s">
        <v>32</v>
      </c>
      <c r="B49" s="16"/>
      <c r="C49" s="16"/>
      <c r="D49" s="31" t="s">
        <v>306</v>
      </c>
      <c r="E49" s="81" t="s">
        <v>33</v>
      </c>
      <c r="F49" s="136">
        <f>F124+F68+F50+F58</f>
        <v>932581</v>
      </c>
      <c r="G49" s="120">
        <f t="shared" ref="G49:J49" si="8">G124+G68+G50+G58</f>
        <v>0</v>
      </c>
      <c r="H49" s="103">
        <f t="shared" si="8"/>
        <v>2603.5100000000002</v>
      </c>
      <c r="I49" s="103">
        <f t="shared" si="8"/>
        <v>0</v>
      </c>
      <c r="J49" s="136">
        <f t="shared" si="8"/>
        <v>935184.51</v>
      </c>
    </row>
    <row r="50" spans="1:10" ht="27" x14ac:dyDescent="0.3">
      <c r="A50" s="11"/>
      <c r="B50" s="32">
        <v>610</v>
      </c>
      <c r="C50" s="32"/>
      <c r="D50" s="65" t="s">
        <v>253</v>
      </c>
      <c r="E50" s="88" t="s">
        <v>34</v>
      </c>
      <c r="F50" s="75">
        <f t="shared" ref="F50:I50" si="9">F52+F51</f>
        <v>509709</v>
      </c>
      <c r="G50" s="124">
        <f t="shared" si="9"/>
        <v>0</v>
      </c>
      <c r="H50" s="107">
        <f t="shared" si="9"/>
        <v>0</v>
      </c>
      <c r="I50" s="107">
        <f t="shared" si="9"/>
        <v>0</v>
      </c>
      <c r="J50" s="75">
        <f>F50+G50+H50-I50</f>
        <v>509709</v>
      </c>
    </row>
    <row r="51" spans="1:10" ht="15.6" x14ac:dyDescent="0.3">
      <c r="A51" s="11"/>
      <c r="B51" s="32">
        <v>610</v>
      </c>
      <c r="C51" s="32"/>
      <c r="D51" s="32">
        <v>111</v>
      </c>
      <c r="E51" s="88" t="s">
        <v>34</v>
      </c>
      <c r="F51" s="134">
        <v>7700</v>
      </c>
      <c r="G51" s="125"/>
      <c r="H51" s="101"/>
      <c r="I51" s="101"/>
      <c r="J51" s="134">
        <f>F51+G51+H51-I51</f>
        <v>7700</v>
      </c>
    </row>
    <row r="52" spans="1:10" ht="15.6" x14ac:dyDescent="0.3">
      <c r="A52" s="11"/>
      <c r="B52" s="32">
        <v>610</v>
      </c>
      <c r="C52" s="12"/>
      <c r="D52" s="33" t="s">
        <v>252</v>
      </c>
      <c r="E52" s="88" t="s">
        <v>34</v>
      </c>
      <c r="F52" s="74">
        <f>F57+F56+F55+F53+F54</f>
        <v>502009</v>
      </c>
      <c r="G52" s="125">
        <f t="shared" ref="G52:J52" si="10">G57+G56+G55+G53+G54</f>
        <v>0</v>
      </c>
      <c r="H52" s="101">
        <f t="shared" si="10"/>
        <v>0</v>
      </c>
      <c r="I52" s="101">
        <f t="shared" si="10"/>
        <v>0</v>
      </c>
      <c r="J52" s="74">
        <f t="shared" si="10"/>
        <v>502009</v>
      </c>
    </row>
    <row r="53" spans="1:10" ht="15.6" x14ac:dyDescent="0.3">
      <c r="A53" s="11"/>
      <c r="B53" s="12">
        <v>611</v>
      </c>
      <c r="C53" s="12"/>
      <c r="D53" s="12">
        <v>41</v>
      </c>
      <c r="E53" s="61" t="s">
        <v>35</v>
      </c>
      <c r="F53" s="74">
        <v>374753</v>
      </c>
      <c r="G53" s="119"/>
      <c r="H53" s="35"/>
      <c r="I53" s="149"/>
      <c r="J53" s="131">
        <f t="shared" si="0"/>
        <v>374753</v>
      </c>
    </row>
    <row r="54" spans="1:10" ht="15.6" x14ac:dyDescent="0.3">
      <c r="A54" s="11"/>
      <c r="B54" s="12">
        <v>611</v>
      </c>
      <c r="C54" s="12"/>
      <c r="D54" s="12" t="s">
        <v>22</v>
      </c>
      <c r="E54" s="61" t="s">
        <v>35</v>
      </c>
      <c r="F54" s="74"/>
      <c r="G54" s="119"/>
      <c r="H54" s="35"/>
      <c r="I54" s="149"/>
      <c r="J54" s="131">
        <f t="shared" si="0"/>
        <v>0</v>
      </c>
    </row>
    <row r="55" spans="1:10" ht="15.6" x14ac:dyDescent="0.3">
      <c r="A55" s="11"/>
      <c r="B55" s="12">
        <v>612</v>
      </c>
      <c r="C55" s="12">
        <v>612001</v>
      </c>
      <c r="D55" s="12">
        <v>41</v>
      </c>
      <c r="E55" s="61" t="s">
        <v>36</v>
      </c>
      <c r="F55" s="74">
        <v>111976</v>
      </c>
      <c r="G55" s="119"/>
      <c r="H55" s="35"/>
      <c r="I55" s="149"/>
      <c r="J55" s="131">
        <f t="shared" si="0"/>
        <v>111976</v>
      </c>
    </row>
    <row r="56" spans="1:10" ht="15.6" x14ac:dyDescent="0.3">
      <c r="A56" s="11"/>
      <c r="B56" s="12">
        <v>612</v>
      </c>
      <c r="C56" s="12">
        <v>612002</v>
      </c>
      <c r="D56" s="12">
        <v>41</v>
      </c>
      <c r="E56" s="61" t="s">
        <v>37</v>
      </c>
      <c r="F56" s="74">
        <v>5280</v>
      </c>
      <c r="G56" s="119"/>
      <c r="H56" s="35"/>
      <c r="I56" s="149"/>
      <c r="J56" s="131">
        <f t="shared" si="0"/>
        <v>5280</v>
      </c>
    </row>
    <row r="57" spans="1:10" ht="15.6" x14ac:dyDescent="0.3">
      <c r="A57" s="11"/>
      <c r="B57" s="12">
        <v>614</v>
      </c>
      <c r="C57" s="12"/>
      <c r="D57" s="12">
        <v>41</v>
      </c>
      <c r="E57" s="61" t="s">
        <v>38</v>
      </c>
      <c r="F57" s="74">
        <v>10000</v>
      </c>
      <c r="G57" s="119"/>
      <c r="H57" s="35"/>
      <c r="I57" s="149"/>
      <c r="J57" s="131">
        <f t="shared" si="0"/>
        <v>10000</v>
      </c>
    </row>
    <row r="58" spans="1:10" ht="15.6" x14ac:dyDescent="0.3">
      <c r="A58" s="11"/>
      <c r="B58" s="32">
        <v>620</v>
      </c>
      <c r="C58" s="32"/>
      <c r="D58" s="32">
        <v>41</v>
      </c>
      <c r="E58" s="88" t="s">
        <v>39</v>
      </c>
      <c r="F58" s="75">
        <f>SUM(F59:F67)</f>
        <v>209117</v>
      </c>
      <c r="G58" s="124">
        <f t="shared" ref="G58:J58" si="11">SUM(G59:G67)</f>
        <v>0</v>
      </c>
      <c r="H58" s="107">
        <f t="shared" si="11"/>
        <v>0</v>
      </c>
      <c r="I58" s="107">
        <f t="shared" si="11"/>
        <v>0</v>
      </c>
      <c r="J58" s="75">
        <f t="shared" si="11"/>
        <v>209117</v>
      </c>
    </row>
    <row r="59" spans="1:10" ht="15.6" x14ac:dyDescent="0.3">
      <c r="A59" s="11"/>
      <c r="B59" s="12">
        <v>621</v>
      </c>
      <c r="C59" s="12"/>
      <c r="D59" s="12">
        <v>41</v>
      </c>
      <c r="E59" s="61" t="s">
        <v>40</v>
      </c>
      <c r="F59" s="74">
        <v>30000</v>
      </c>
      <c r="G59" s="119"/>
      <c r="H59" s="35"/>
      <c r="I59" s="149"/>
      <c r="J59" s="131">
        <f t="shared" si="0"/>
        <v>30000</v>
      </c>
    </row>
    <row r="60" spans="1:10" ht="15.6" x14ac:dyDescent="0.3">
      <c r="A60" s="11"/>
      <c r="B60" s="12">
        <v>623</v>
      </c>
      <c r="C60" s="12"/>
      <c r="D60" s="12">
        <v>41</v>
      </c>
      <c r="E60" s="61" t="s">
        <v>41</v>
      </c>
      <c r="F60" s="74">
        <v>27001</v>
      </c>
      <c r="G60" s="119"/>
      <c r="H60" s="35"/>
      <c r="I60" s="149"/>
      <c r="J60" s="131">
        <f t="shared" si="0"/>
        <v>27001</v>
      </c>
    </row>
    <row r="61" spans="1:10" ht="15.6" x14ac:dyDescent="0.3">
      <c r="A61" s="11"/>
      <c r="B61" s="12">
        <v>625</v>
      </c>
      <c r="C61" s="12">
        <v>625001</v>
      </c>
      <c r="D61" s="12">
        <v>41</v>
      </c>
      <c r="E61" s="61" t="s">
        <v>42</v>
      </c>
      <c r="F61" s="74">
        <v>7980</v>
      </c>
      <c r="G61" s="119"/>
      <c r="H61" s="35"/>
      <c r="I61" s="149"/>
      <c r="J61" s="131">
        <f t="shared" si="0"/>
        <v>7980</v>
      </c>
    </row>
    <row r="62" spans="1:10" ht="15.6" x14ac:dyDescent="0.3">
      <c r="A62" s="34"/>
      <c r="B62" s="12"/>
      <c r="C62" s="12">
        <v>625002</v>
      </c>
      <c r="D62" s="12">
        <v>41</v>
      </c>
      <c r="E62" s="61" t="s">
        <v>43</v>
      </c>
      <c r="F62" s="74">
        <v>79801</v>
      </c>
      <c r="G62" s="119"/>
      <c r="H62" s="35"/>
      <c r="I62" s="149"/>
      <c r="J62" s="131">
        <f t="shared" si="0"/>
        <v>79801</v>
      </c>
    </row>
    <row r="63" spans="1:10" ht="15.6" x14ac:dyDescent="0.3">
      <c r="A63" s="34"/>
      <c r="B63" s="12"/>
      <c r="C63" s="12">
        <v>625003</v>
      </c>
      <c r="D63" s="12">
        <v>41</v>
      </c>
      <c r="E63" s="61" t="s">
        <v>44</v>
      </c>
      <c r="F63" s="74">
        <v>4560</v>
      </c>
      <c r="G63" s="119"/>
      <c r="H63" s="35"/>
      <c r="I63" s="149"/>
      <c r="J63" s="131">
        <f t="shared" si="0"/>
        <v>4560</v>
      </c>
    </row>
    <row r="64" spans="1:10" ht="15.6" x14ac:dyDescent="0.3">
      <c r="A64" s="34"/>
      <c r="B64" s="12"/>
      <c r="C64" s="12">
        <v>625004</v>
      </c>
      <c r="D64" s="12">
        <v>41</v>
      </c>
      <c r="E64" s="61" t="s">
        <v>45</v>
      </c>
      <c r="F64" s="74">
        <v>17100</v>
      </c>
      <c r="G64" s="119"/>
      <c r="H64" s="35"/>
      <c r="I64" s="149"/>
      <c r="J64" s="131">
        <f t="shared" si="0"/>
        <v>17100</v>
      </c>
    </row>
    <row r="65" spans="1:10" ht="15.6" x14ac:dyDescent="0.3">
      <c r="A65" s="34"/>
      <c r="B65" s="12"/>
      <c r="C65" s="12">
        <v>625005</v>
      </c>
      <c r="D65" s="12">
        <v>41</v>
      </c>
      <c r="E65" s="61" t="s">
        <v>46</v>
      </c>
      <c r="F65" s="74">
        <v>5700</v>
      </c>
      <c r="G65" s="119"/>
      <c r="H65" s="35"/>
      <c r="I65" s="149"/>
      <c r="J65" s="131">
        <f t="shared" si="0"/>
        <v>5700</v>
      </c>
    </row>
    <row r="66" spans="1:10" ht="15.6" x14ac:dyDescent="0.3">
      <c r="A66" s="34"/>
      <c r="B66" s="12"/>
      <c r="C66" s="12">
        <v>625007</v>
      </c>
      <c r="D66" s="12">
        <v>41</v>
      </c>
      <c r="E66" s="61" t="s">
        <v>47</v>
      </c>
      <c r="F66" s="74">
        <v>27075</v>
      </c>
      <c r="G66" s="119"/>
      <c r="H66" s="35"/>
      <c r="I66" s="149"/>
      <c r="J66" s="131">
        <f t="shared" si="0"/>
        <v>27075</v>
      </c>
    </row>
    <row r="67" spans="1:10" ht="15.6" x14ac:dyDescent="0.3">
      <c r="A67" s="34"/>
      <c r="B67" s="12">
        <v>627</v>
      </c>
      <c r="C67" s="12"/>
      <c r="D67" s="12">
        <v>41</v>
      </c>
      <c r="E67" s="80" t="s">
        <v>48</v>
      </c>
      <c r="F67" s="74">
        <v>9900</v>
      </c>
      <c r="G67" s="119"/>
      <c r="H67" s="35"/>
      <c r="I67" s="149"/>
      <c r="J67" s="131">
        <f t="shared" si="0"/>
        <v>9900</v>
      </c>
    </row>
    <row r="68" spans="1:10" ht="46.5" customHeight="1" x14ac:dyDescent="0.3">
      <c r="A68" s="34"/>
      <c r="B68" s="32">
        <v>630</v>
      </c>
      <c r="C68" s="32"/>
      <c r="D68" s="65" t="s">
        <v>305</v>
      </c>
      <c r="E68" s="89" t="s">
        <v>49</v>
      </c>
      <c r="F68" s="76">
        <f>F104+F101+F95+F90+F79+F72+F69</f>
        <v>180255</v>
      </c>
      <c r="G68" s="126">
        <f t="shared" ref="G68:J68" si="12">G104+G101+G95+G90+G79+G72+G69</f>
        <v>0</v>
      </c>
      <c r="H68" s="108">
        <f t="shared" si="12"/>
        <v>2603.5100000000002</v>
      </c>
      <c r="I68" s="108">
        <f t="shared" si="12"/>
        <v>0</v>
      </c>
      <c r="J68" s="76">
        <f t="shared" si="12"/>
        <v>182858.51</v>
      </c>
    </row>
    <row r="69" spans="1:10" ht="15.6" x14ac:dyDescent="0.3">
      <c r="A69" s="34"/>
      <c r="B69" s="32">
        <v>631</v>
      </c>
      <c r="C69" s="32"/>
      <c r="D69" s="32">
        <v>41</v>
      </c>
      <c r="E69" s="88" t="s">
        <v>50</v>
      </c>
      <c r="F69" s="76">
        <f t="shared" ref="F69:J69" si="13">SUM(F70+F71)</f>
        <v>1280</v>
      </c>
      <c r="G69" s="126">
        <f t="shared" si="13"/>
        <v>0</v>
      </c>
      <c r="H69" s="108">
        <f t="shared" si="13"/>
        <v>0</v>
      </c>
      <c r="I69" s="108">
        <f t="shared" si="13"/>
        <v>0</v>
      </c>
      <c r="J69" s="76">
        <f t="shared" si="13"/>
        <v>1280</v>
      </c>
    </row>
    <row r="70" spans="1:10" ht="15.6" x14ac:dyDescent="0.3">
      <c r="A70" s="34"/>
      <c r="B70" s="12">
        <v>631</v>
      </c>
      <c r="C70" s="12">
        <v>631001</v>
      </c>
      <c r="D70" s="12">
        <v>41</v>
      </c>
      <c r="E70" s="61" t="s">
        <v>51</v>
      </c>
      <c r="F70" s="74">
        <v>1280</v>
      </c>
      <c r="G70" s="119"/>
      <c r="H70" s="35"/>
      <c r="I70" s="149"/>
      <c r="J70" s="131">
        <f t="shared" si="0"/>
        <v>1280</v>
      </c>
    </row>
    <row r="71" spans="1:10" ht="15.6" x14ac:dyDescent="0.3">
      <c r="A71" s="34"/>
      <c r="B71" s="12"/>
      <c r="C71" s="12">
        <v>631002</v>
      </c>
      <c r="D71" s="12">
        <v>41</v>
      </c>
      <c r="E71" s="61" t="s">
        <v>230</v>
      </c>
      <c r="F71" s="74"/>
      <c r="G71" s="119"/>
      <c r="H71" s="35"/>
      <c r="I71" s="149"/>
      <c r="J71" s="131">
        <f t="shared" si="0"/>
        <v>0</v>
      </c>
    </row>
    <row r="72" spans="1:10" ht="15.6" x14ac:dyDescent="0.3">
      <c r="A72" s="34"/>
      <c r="B72" s="32">
        <v>632</v>
      </c>
      <c r="C72" s="32"/>
      <c r="D72" s="65" t="s">
        <v>143</v>
      </c>
      <c r="E72" s="88" t="s">
        <v>52</v>
      </c>
      <c r="F72" s="76">
        <f>SUM(F73:F78)</f>
        <v>33898</v>
      </c>
      <c r="G72" s="126">
        <f t="shared" ref="G72:J72" si="14">SUM(G73:G78)</f>
        <v>0</v>
      </c>
      <c r="H72" s="108">
        <f t="shared" si="14"/>
        <v>0</v>
      </c>
      <c r="I72" s="108">
        <f t="shared" si="14"/>
        <v>0</v>
      </c>
      <c r="J72" s="76">
        <f t="shared" si="14"/>
        <v>33898</v>
      </c>
    </row>
    <row r="73" spans="1:10" ht="15.6" x14ac:dyDescent="0.3">
      <c r="A73" s="34"/>
      <c r="B73" s="12"/>
      <c r="C73" s="12">
        <v>632001</v>
      </c>
      <c r="D73" s="12">
        <v>41</v>
      </c>
      <c r="E73" s="61" t="s">
        <v>53</v>
      </c>
      <c r="F73" s="74">
        <v>17000</v>
      </c>
      <c r="G73" s="119"/>
      <c r="H73" s="35"/>
      <c r="I73" s="149"/>
      <c r="J73" s="131">
        <f t="shared" si="0"/>
        <v>17000</v>
      </c>
    </row>
    <row r="74" spans="1:10" ht="15.6" x14ac:dyDescent="0.3">
      <c r="A74" s="34"/>
      <c r="B74" s="12"/>
      <c r="C74" s="12">
        <v>632001</v>
      </c>
      <c r="D74" s="12" t="s">
        <v>26</v>
      </c>
      <c r="E74" s="61" t="s">
        <v>53</v>
      </c>
      <c r="F74" s="135">
        <v>3000</v>
      </c>
      <c r="G74" s="119"/>
      <c r="H74" s="35"/>
      <c r="I74" s="149"/>
      <c r="J74" s="135">
        <f t="shared" si="0"/>
        <v>3000</v>
      </c>
    </row>
    <row r="75" spans="1:10" ht="15.6" x14ac:dyDescent="0.3">
      <c r="A75" s="34"/>
      <c r="B75" s="12"/>
      <c r="C75" s="12">
        <v>632002</v>
      </c>
      <c r="D75" s="12">
        <v>41</v>
      </c>
      <c r="E75" s="61" t="s">
        <v>54</v>
      </c>
      <c r="F75" s="74">
        <v>6000</v>
      </c>
      <c r="G75" s="119"/>
      <c r="H75" s="35"/>
      <c r="I75" s="149"/>
      <c r="J75" s="131">
        <f t="shared" si="0"/>
        <v>6000</v>
      </c>
    </row>
    <row r="76" spans="1:10" ht="15.6" x14ac:dyDescent="0.3">
      <c r="A76" s="34"/>
      <c r="B76" s="12"/>
      <c r="C76" s="12">
        <v>632003</v>
      </c>
      <c r="D76" s="12">
        <v>41</v>
      </c>
      <c r="E76" s="61" t="s">
        <v>55</v>
      </c>
      <c r="F76" s="74">
        <v>3000</v>
      </c>
      <c r="G76" s="119"/>
      <c r="H76" s="35"/>
      <c r="I76" s="149"/>
      <c r="J76" s="131">
        <f t="shared" si="0"/>
        <v>3000</v>
      </c>
    </row>
    <row r="77" spans="1:10" ht="15.6" x14ac:dyDescent="0.3">
      <c r="A77" s="34"/>
      <c r="B77" s="12"/>
      <c r="C77" s="12">
        <v>632004</v>
      </c>
      <c r="D77" s="12">
        <v>41</v>
      </c>
      <c r="E77" s="61" t="s">
        <v>56</v>
      </c>
      <c r="F77" s="74">
        <v>898</v>
      </c>
      <c r="G77" s="119"/>
      <c r="H77" s="35"/>
      <c r="I77" s="149"/>
      <c r="J77" s="131">
        <f t="shared" ref="J77:J141" si="15">F77+G77+H77-I77</f>
        <v>898</v>
      </c>
    </row>
    <row r="78" spans="1:10" ht="15.6" x14ac:dyDescent="0.3">
      <c r="A78" s="34"/>
      <c r="B78" s="12"/>
      <c r="C78" s="12">
        <v>632005</v>
      </c>
      <c r="D78" s="12">
        <v>41</v>
      </c>
      <c r="E78" s="61" t="s">
        <v>57</v>
      </c>
      <c r="F78" s="74">
        <v>4000</v>
      </c>
      <c r="G78" s="119"/>
      <c r="H78" s="35"/>
      <c r="I78" s="149"/>
      <c r="J78" s="131">
        <f t="shared" si="15"/>
        <v>4000</v>
      </c>
    </row>
    <row r="79" spans="1:10" ht="15.6" x14ac:dyDescent="0.3">
      <c r="A79" s="34"/>
      <c r="B79" s="32">
        <v>633</v>
      </c>
      <c r="C79" s="32"/>
      <c r="D79" s="65" t="s">
        <v>143</v>
      </c>
      <c r="E79" s="88" t="s">
        <v>58</v>
      </c>
      <c r="F79" s="76">
        <f>SUM(F80:F89)</f>
        <v>18940</v>
      </c>
      <c r="G79" s="126">
        <f t="shared" ref="G79:J79" si="16">SUM(G80:G89)</f>
        <v>0</v>
      </c>
      <c r="H79" s="108">
        <f t="shared" si="16"/>
        <v>0</v>
      </c>
      <c r="I79" s="108">
        <f t="shared" si="16"/>
        <v>0</v>
      </c>
      <c r="J79" s="76">
        <f t="shared" si="16"/>
        <v>18940</v>
      </c>
    </row>
    <row r="80" spans="1:10" ht="15.6" x14ac:dyDescent="0.3">
      <c r="A80" s="34"/>
      <c r="B80" s="12"/>
      <c r="C80" s="12">
        <v>633001</v>
      </c>
      <c r="D80" s="12">
        <v>41</v>
      </c>
      <c r="E80" s="80" t="s">
        <v>262</v>
      </c>
      <c r="F80" s="74">
        <v>1000</v>
      </c>
      <c r="G80" s="119"/>
      <c r="H80" s="35"/>
      <c r="I80" s="149"/>
      <c r="J80" s="131">
        <f t="shared" si="15"/>
        <v>1000</v>
      </c>
    </row>
    <row r="81" spans="1:10" ht="15.6" x14ac:dyDescent="0.3">
      <c r="A81" s="34"/>
      <c r="B81" s="12"/>
      <c r="C81" s="12">
        <v>633002</v>
      </c>
      <c r="D81" s="12">
        <v>41</v>
      </c>
      <c r="E81" s="61" t="s">
        <v>59</v>
      </c>
      <c r="F81" s="74">
        <v>1000</v>
      </c>
      <c r="G81" s="119"/>
      <c r="H81" s="35"/>
      <c r="I81" s="149"/>
      <c r="J81" s="131">
        <f t="shared" si="15"/>
        <v>1000</v>
      </c>
    </row>
    <row r="82" spans="1:10" ht="31.2" x14ac:dyDescent="0.3">
      <c r="A82" s="34"/>
      <c r="B82" s="12"/>
      <c r="C82" s="12">
        <v>633004</v>
      </c>
      <c r="D82" s="12">
        <v>41</v>
      </c>
      <c r="E82" s="80" t="s">
        <v>261</v>
      </c>
      <c r="F82" s="74">
        <v>2500</v>
      </c>
      <c r="G82" s="119"/>
      <c r="H82" s="35"/>
      <c r="I82" s="149"/>
      <c r="J82" s="131">
        <f t="shared" si="15"/>
        <v>2500</v>
      </c>
    </row>
    <row r="83" spans="1:10" ht="15.6" x14ac:dyDescent="0.3">
      <c r="A83" s="34"/>
      <c r="B83" s="12"/>
      <c r="C83" s="12">
        <v>633006</v>
      </c>
      <c r="D83" s="12">
        <v>41</v>
      </c>
      <c r="E83" s="61" t="s">
        <v>61</v>
      </c>
      <c r="F83" s="74">
        <v>6400</v>
      </c>
      <c r="G83" s="119"/>
      <c r="H83" s="35"/>
      <c r="I83" s="149"/>
      <c r="J83" s="131">
        <f t="shared" si="15"/>
        <v>6400</v>
      </c>
    </row>
    <row r="84" spans="1:10" ht="15.6" x14ac:dyDescent="0.3">
      <c r="A84" s="34"/>
      <c r="B84" s="12"/>
      <c r="C84" s="12">
        <v>633006</v>
      </c>
      <c r="D84" s="12">
        <v>41</v>
      </c>
      <c r="E84" s="61" t="s">
        <v>225</v>
      </c>
      <c r="F84" s="74">
        <v>1000</v>
      </c>
      <c r="G84" s="119"/>
      <c r="H84" s="35"/>
      <c r="I84" s="149"/>
      <c r="J84" s="131">
        <f t="shared" si="15"/>
        <v>1000</v>
      </c>
    </row>
    <row r="85" spans="1:10" ht="15.6" x14ac:dyDescent="0.3">
      <c r="A85" s="34"/>
      <c r="B85" s="12"/>
      <c r="C85" s="12">
        <v>633006</v>
      </c>
      <c r="D85" s="12">
        <v>41</v>
      </c>
      <c r="E85" s="61" t="s">
        <v>62</v>
      </c>
      <c r="F85" s="131">
        <v>900</v>
      </c>
      <c r="G85" s="119"/>
      <c r="H85" s="35"/>
      <c r="I85" s="149"/>
      <c r="J85" s="131">
        <f t="shared" si="15"/>
        <v>900</v>
      </c>
    </row>
    <row r="86" spans="1:10" ht="15.6" x14ac:dyDescent="0.3">
      <c r="A86" s="34"/>
      <c r="B86" s="12"/>
      <c r="C86" s="12">
        <v>633009</v>
      </c>
      <c r="D86" s="12">
        <v>41</v>
      </c>
      <c r="E86" s="61" t="s">
        <v>64</v>
      </c>
      <c r="F86" s="131">
        <v>500</v>
      </c>
      <c r="G86" s="119"/>
      <c r="H86" s="35"/>
      <c r="I86" s="149"/>
      <c r="J86" s="131">
        <f t="shared" si="15"/>
        <v>500</v>
      </c>
    </row>
    <row r="87" spans="1:10" ht="15.6" x14ac:dyDescent="0.3">
      <c r="A87" s="34"/>
      <c r="B87" s="12"/>
      <c r="C87" s="12">
        <v>633010</v>
      </c>
      <c r="D87" s="12">
        <v>41</v>
      </c>
      <c r="E87" s="61" t="s">
        <v>65</v>
      </c>
      <c r="F87" s="131">
        <v>640</v>
      </c>
      <c r="G87" s="119"/>
      <c r="H87" s="35"/>
      <c r="I87" s="149"/>
      <c r="J87" s="131">
        <f t="shared" si="15"/>
        <v>640</v>
      </c>
    </row>
    <row r="88" spans="1:10" ht="15.6" x14ac:dyDescent="0.3">
      <c r="A88" s="34"/>
      <c r="B88" s="12"/>
      <c r="C88" s="12">
        <v>633016</v>
      </c>
      <c r="D88" s="12">
        <v>41</v>
      </c>
      <c r="E88" s="61" t="s">
        <v>67</v>
      </c>
      <c r="F88" s="131">
        <v>3000</v>
      </c>
      <c r="G88" s="119"/>
      <c r="H88" s="35"/>
      <c r="I88" s="149"/>
      <c r="J88" s="131">
        <f t="shared" si="15"/>
        <v>3000</v>
      </c>
    </row>
    <row r="89" spans="1:10" ht="15.6" x14ac:dyDescent="0.3">
      <c r="A89" s="34"/>
      <c r="B89" s="12"/>
      <c r="C89" s="12">
        <v>633016</v>
      </c>
      <c r="D89" s="12">
        <v>41</v>
      </c>
      <c r="E89" s="61" t="s">
        <v>68</v>
      </c>
      <c r="F89" s="131">
        <v>2000</v>
      </c>
      <c r="G89" s="119"/>
      <c r="H89" s="35"/>
      <c r="I89" s="149"/>
      <c r="J89" s="131">
        <f t="shared" si="15"/>
        <v>2000</v>
      </c>
    </row>
    <row r="90" spans="1:10" ht="15.6" x14ac:dyDescent="0.3">
      <c r="A90" s="34"/>
      <c r="B90" s="32">
        <v>634</v>
      </c>
      <c r="C90" s="32"/>
      <c r="D90" s="32">
        <v>41</v>
      </c>
      <c r="E90" s="88" t="s">
        <v>69</v>
      </c>
      <c r="F90" s="76">
        <f t="shared" ref="F90:J90" si="17">SUM(F91:F94)</f>
        <v>1994</v>
      </c>
      <c r="G90" s="126">
        <f t="shared" si="17"/>
        <v>0</v>
      </c>
      <c r="H90" s="108">
        <f t="shared" si="17"/>
        <v>0</v>
      </c>
      <c r="I90" s="108">
        <f t="shared" si="17"/>
        <v>0</v>
      </c>
      <c r="J90" s="76">
        <f t="shared" si="17"/>
        <v>1994</v>
      </c>
    </row>
    <row r="91" spans="1:10" ht="15.6" x14ac:dyDescent="0.3">
      <c r="A91" s="34"/>
      <c r="B91" s="12"/>
      <c r="C91" s="12">
        <v>634001</v>
      </c>
      <c r="D91" s="12">
        <v>41</v>
      </c>
      <c r="E91" s="61" t="s">
        <v>70</v>
      </c>
      <c r="F91" s="131">
        <v>560</v>
      </c>
      <c r="G91" s="119"/>
      <c r="H91" s="35"/>
      <c r="I91" s="149"/>
      <c r="J91" s="131">
        <f t="shared" si="15"/>
        <v>560</v>
      </c>
    </row>
    <row r="92" spans="1:10" ht="15.6" x14ac:dyDescent="0.3">
      <c r="A92" s="34"/>
      <c r="B92" s="12"/>
      <c r="C92" s="12">
        <v>634002</v>
      </c>
      <c r="D92" s="12">
        <v>41</v>
      </c>
      <c r="E92" s="61" t="s">
        <v>263</v>
      </c>
      <c r="F92" s="131">
        <v>512</v>
      </c>
      <c r="G92" s="119"/>
      <c r="H92" s="35"/>
      <c r="I92" s="149"/>
      <c r="J92" s="131">
        <f t="shared" si="15"/>
        <v>512</v>
      </c>
    </row>
    <row r="93" spans="1:10" ht="15.6" x14ac:dyDescent="0.3">
      <c r="A93" s="34"/>
      <c r="B93" s="12"/>
      <c r="C93" s="12">
        <v>634003</v>
      </c>
      <c r="D93" s="12">
        <v>41</v>
      </c>
      <c r="E93" s="61" t="s">
        <v>71</v>
      </c>
      <c r="F93" s="131">
        <v>872</v>
      </c>
      <c r="G93" s="119"/>
      <c r="H93" s="35"/>
      <c r="I93" s="149"/>
      <c r="J93" s="131">
        <f t="shared" si="15"/>
        <v>872</v>
      </c>
    </row>
    <row r="94" spans="1:10" ht="15.6" x14ac:dyDescent="0.3">
      <c r="A94" s="34"/>
      <c r="B94" s="12"/>
      <c r="C94" s="12">
        <v>634005</v>
      </c>
      <c r="D94" s="12">
        <v>41</v>
      </c>
      <c r="E94" s="61" t="s">
        <v>72</v>
      </c>
      <c r="F94" s="131">
        <v>50</v>
      </c>
      <c r="G94" s="119"/>
      <c r="H94" s="35"/>
      <c r="I94" s="149"/>
      <c r="J94" s="131">
        <f t="shared" si="15"/>
        <v>50</v>
      </c>
    </row>
    <row r="95" spans="1:10" ht="15.6" x14ac:dyDescent="0.3">
      <c r="A95" s="34"/>
      <c r="B95" s="32">
        <v>635</v>
      </c>
      <c r="C95" s="32"/>
      <c r="D95" s="32" t="s">
        <v>143</v>
      </c>
      <c r="E95" s="88" t="s">
        <v>73</v>
      </c>
      <c r="F95" s="76">
        <f>SUM(F96:F100)</f>
        <v>10300</v>
      </c>
      <c r="G95" s="126">
        <f t="shared" ref="G95:J95" si="18">SUM(G96:G100)</f>
        <v>0</v>
      </c>
      <c r="H95" s="108">
        <f t="shared" si="18"/>
        <v>0</v>
      </c>
      <c r="I95" s="108">
        <f t="shared" si="18"/>
        <v>0</v>
      </c>
      <c r="J95" s="76">
        <f t="shared" si="18"/>
        <v>10300</v>
      </c>
    </row>
    <row r="96" spans="1:10" ht="15.6" x14ac:dyDescent="0.3">
      <c r="A96" s="34"/>
      <c r="B96" s="12"/>
      <c r="C96" s="12">
        <v>635002</v>
      </c>
      <c r="D96" s="12">
        <v>41</v>
      </c>
      <c r="E96" s="61" t="s">
        <v>74</v>
      </c>
      <c r="F96" s="131">
        <v>500</v>
      </c>
      <c r="G96" s="119"/>
      <c r="H96" s="35"/>
      <c r="I96" s="149"/>
      <c r="J96" s="131">
        <f t="shared" si="15"/>
        <v>500</v>
      </c>
    </row>
    <row r="97" spans="1:10" ht="15.6" x14ac:dyDescent="0.3">
      <c r="A97" s="34"/>
      <c r="B97" s="12"/>
      <c r="C97" s="12">
        <v>635004</v>
      </c>
      <c r="D97" s="12">
        <v>41</v>
      </c>
      <c r="E97" s="61" t="s">
        <v>76</v>
      </c>
      <c r="F97" s="131">
        <v>300</v>
      </c>
      <c r="G97" s="119"/>
      <c r="H97" s="35"/>
      <c r="I97" s="149"/>
      <c r="J97" s="131">
        <f t="shared" si="15"/>
        <v>300</v>
      </c>
    </row>
    <row r="98" spans="1:10" ht="15.6" x14ac:dyDescent="0.3">
      <c r="A98" s="34"/>
      <c r="B98" s="12"/>
      <c r="C98" s="12">
        <v>635006</v>
      </c>
      <c r="D98" s="12">
        <v>41</v>
      </c>
      <c r="E98" s="61" t="s">
        <v>78</v>
      </c>
      <c r="F98" s="131">
        <v>500</v>
      </c>
      <c r="G98" s="119"/>
      <c r="H98" s="35"/>
      <c r="I98" s="149"/>
      <c r="J98" s="131">
        <f t="shared" si="15"/>
        <v>500</v>
      </c>
    </row>
    <row r="99" spans="1:10" ht="15.6" x14ac:dyDescent="0.3">
      <c r="A99" s="34"/>
      <c r="B99" s="12"/>
      <c r="C99" s="12">
        <v>635009</v>
      </c>
      <c r="D99" s="12">
        <v>41</v>
      </c>
      <c r="E99" s="61" t="s">
        <v>79</v>
      </c>
      <c r="F99" s="131">
        <v>6000</v>
      </c>
      <c r="G99" s="119"/>
      <c r="H99" s="35"/>
      <c r="I99" s="149"/>
      <c r="J99" s="131">
        <f t="shared" si="15"/>
        <v>6000</v>
      </c>
    </row>
    <row r="100" spans="1:10" ht="15.6" x14ac:dyDescent="0.3">
      <c r="A100" s="34"/>
      <c r="B100" s="12"/>
      <c r="C100" s="12">
        <v>635009</v>
      </c>
      <c r="D100" s="12" t="s">
        <v>26</v>
      </c>
      <c r="E100" s="61" t="s">
        <v>79</v>
      </c>
      <c r="F100" s="135">
        <v>3000</v>
      </c>
      <c r="G100" s="119"/>
      <c r="H100" s="35"/>
      <c r="I100" s="149"/>
      <c r="J100" s="135">
        <f t="shared" si="15"/>
        <v>3000</v>
      </c>
    </row>
    <row r="101" spans="1:10" ht="15.6" x14ac:dyDescent="0.3">
      <c r="A101" s="34"/>
      <c r="B101" s="32">
        <v>636</v>
      </c>
      <c r="C101" s="32"/>
      <c r="D101" s="32">
        <v>41</v>
      </c>
      <c r="E101" s="88" t="s">
        <v>80</v>
      </c>
      <c r="F101" s="76">
        <f>SUM(F102:F103)</f>
        <v>1040</v>
      </c>
      <c r="G101" s="126">
        <f t="shared" ref="G101:J101" si="19">SUM(G102:G103)</f>
        <v>0</v>
      </c>
      <c r="H101" s="108">
        <f t="shared" si="19"/>
        <v>0</v>
      </c>
      <c r="I101" s="108">
        <f t="shared" si="19"/>
        <v>0</v>
      </c>
      <c r="J101" s="76">
        <f t="shared" si="19"/>
        <v>1040</v>
      </c>
    </row>
    <row r="102" spans="1:10" ht="15.6" x14ac:dyDescent="0.3">
      <c r="A102" s="34"/>
      <c r="B102" s="12"/>
      <c r="C102" s="12">
        <v>636002</v>
      </c>
      <c r="D102" s="12">
        <v>41</v>
      </c>
      <c r="E102" s="61" t="s">
        <v>76</v>
      </c>
      <c r="F102" s="131">
        <v>800</v>
      </c>
      <c r="G102" s="119"/>
      <c r="H102" s="35"/>
      <c r="I102" s="149"/>
      <c r="J102" s="131">
        <f t="shared" si="15"/>
        <v>800</v>
      </c>
    </row>
    <row r="103" spans="1:10" ht="15.6" x14ac:dyDescent="0.3">
      <c r="A103" s="34"/>
      <c r="B103" s="12"/>
      <c r="C103" s="12">
        <v>636008</v>
      </c>
      <c r="D103" s="12">
        <v>41</v>
      </c>
      <c r="E103" s="61" t="s">
        <v>81</v>
      </c>
      <c r="F103" s="131">
        <v>240</v>
      </c>
      <c r="G103" s="119"/>
      <c r="H103" s="35"/>
      <c r="I103" s="149"/>
      <c r="J103" s="131">
        <f t="shared" si="15"/>
        <v>240</v>
      </c>
    </row>
    <row r="104" spans="1:10" ht="15.6" x14ac:dyDescent="0.3">
      <c r="A104" s="34"/>
      <c r="B104" s="32">
        <v>637</v>
      </c>
      <c r="C104" s="32"/>
      <c r="D104" s="32" t="s">
        <v>304</v>
      </c>
      <c r="E104" s="88" t="s">
        <v>82</v>
      </c>
      <c r="F104" s="76">
        <f>SUM(F105:F123)</f>
        <v>112803</v>
      </c>
      <c r="G104" s="126">
        <f t="shared" ref="G104:J104" si="20">SUM(G105:G123)</f>
        <v>0</v>
      </c>
      <c r="H104" s="108">
        <f t="shared" si="20"/>
        <v>2603.5100000000002</v>
      </c>
      <c r="I104" s="108">
        <f t="shared" si="20"/>
        <v>0</v>
      </c>
      <c r="J104" s="76">
        <f t="shared" si="20"/>
        <v>115406.51</v>
      </c>
    </row>
    <row r="105" spans="1:10" ht="15.6" x14ac:dyDescent="0.3">
      <c r="A105" s="34"/>
      <c r="B105" s="32"/>
      <c r="C105" s="12">
        <v>637002</v>
      </c>
      <c r="D105" s="12">
        <v>41</v>
      </c>
      <c r="E105" s="61" t="s">
        <v>290</v>
      </c>
      <c r="F105" s="138"/>
      <c r="G105" s="119"/>
      <c r="H105" s="131">
        <v>1000</v>
      </c>
      <c r="I105" s="149"/>
      <c r="J105" s="131">
        <f t="shared" si="15"/>
        <v>1000</v>
      </c>
    </row>
    <row r="106" spans="1:10" ht="15.6" x14ac:dyDescent="0.3">
      <c r="A106" s="34"/>
      <c r="B106" s="32"/>
      <c r="C106" s="12">
        <v>637003</v>
      </c>
      <c r="D106" s="12">
        <v>41</v>
      </c>
      <c r="E106" s="61" t="s">
        <v>83</v>
      </c>
      <c r="F106" s="131">
        <v>3200</v>
      </c>
      <c r="G106" s="119"/>
      <c r="H106" s="35"/>
      <c r="I106" s="149"/>
      <c r="J106" s="131">
        <f t="shared" si="15"/>
        <v>3200</v>
      </c>
    </row>
    <row r="107" spans="1:10" ht="15.6" x14ac:dyDescent="0.3">
      <c r="A107" s="34"/>
      <c r="B107" s="32"/>
      <c r="C107" s="12">
        <v>637004</v>
      </c>
      <c r="D107" s="12">
        <v>41</v>
      </c>
      <c r="E107" s="61" t="s">
        <v>84</v>
      </c>
      <c r="F107" s="131">
        <v>8000</v>
      </c>
      <c r="G107" s="119"/>
      <c r="H107" s="35"/>
      <c r="I107" s="149"/>
      <c r="J107" s="131">
        <f t="shared" si="15"/>
        <v>8000</v>
      </c>
    </row>
    <row r="108" spans="1:10" ht="15.6" x14ac:dyDescent="0.3">
      <c r="A108" s="34"/>
      <c r="B108" s="35"/>
      <c r="C108" s="12">
        <v>637005</v>
      </c>
      <c r="D108" s="12">
        <v>41</v>
      </c>
      <c r="E108" s="80" t="s">
        <v>264</v>
      </c>
      <c r="F108" s="131">
        <v>3500</v>
      </c>
      <c r="G108" s="119"/>
      <c r="H108" s="35"/>
      <c r="I108" s="149"/>
      <c r="J108" s="131">
        <f t="shared" si="15"/>
        <v>3500</v>
      </c>
    </row>
    <row r="109" spans="1:10" ht="15.6" x14ac:dyDescent="0.3">
      <c r="A109" s="34"/>
      <c r="B109" s="35"/>
      <c r="C109" s="12">
        <v>637006</v>
      </c>
      <c r="D109" s="12">
        <v>41</v>
      </c>
      <c r="E109" s="61" t="s">
        <v>85</v>
      </c>
      <c r="F109" s="131">
        <v>192</v>
      </c>
      <c r="G109" s="119"/>
      <c r="H109" s="35"/>
      <c r="I109" s="149"/>
      <c r="J109" s="131">
        <f t="shared" si="15"/>
        <v>192</v>
      </c>
    </row>
    <row r="110" spans="1:10" ht="15.6" x14ac:dyDescent="0.3">
      <c r="A110" s="34"/>
      <c r="B110" s="35"/>
      <c r="C110" s="12">
        <v>637009</v>
      </c>
      <c r="D110" s="12">
        <v>41</v>
      </c>
      <c r="E110" s="61" t="s">
        <v>86</v>
      </c>
      <c r="F110" s="131">
        <v>200</v>
      </c>
      <c r="G110" s="119"/>
      <c r="H110" s="35"/>
      <c r="I110" s="149"/>
      <c r="J110" s="131">
        <f t="shared" si="15"/>
        <v>200</v>
      </c>
    </row>
    <row r="111" spans="1:10" ht="15.6" x14ac:dyDescent="0.3">
      <c r="A111" s="34"/>
      <c r="B111" s="35"/>
      <c r="C111" s="12">
        <v>637011</v>
      </c>
      <c r="D111" s="12">
        <v>41</v>
      </c>
      <c r="E111" s="80" t="s">
        <v>227</v>
      </c>
      <c r="F111" s="131"/>
      <c r="G111" s="119"/>
      <c r="H111" s="35"/>
      <c r="I111" s="149"/>
      <c r="J111" s="131">
        <f t="shared" si="15"/>
        <v>0</v>
      </c>
    </row>
    <row r="112" spans="1:10" ht="15.6" x14ac:dyDescent="0.3">
      <c r="A112" s="34"/>
      <c r="B112" s="35"/>
      <c r="C112" s="12">
        <v>637012</v>
      </c>
      <c r="D112" s="12">
        <v>41</v>
      </c>
      <c r="E112" s="61" t="s">
        <v>87</v>
      </c>
      <c r="F112" s="131">
        <v>1200</v>
      </c>
      <c r="G112" s="119"/>
      <c r="H112" s="35"/>
      <c r="I112" s="149"/>
      <c r="J112" s="131">
        <f t="shared" si="15"/>
        <v>1200</v>
      </c>
    </row>
    <row r="113" spans="1:10" ht="15.6" x14ac:dyDescent="0.3">
      <c r="A113" s="34"/>
      <c r="B113" s="35"/>
      <c r="C113" s="12">
        <v>637014</v>
      </c>
      <c r="D113" s="12">
        <v>41</v>
      </c>
      <c r="E113" s="61" t="s">
        <v>271</v>
      </c>
      <c r="F113" s="131">
        <v>15911</v>
      </c>
      <c r="G113" s="119"/>
      <c r="H113" s="35"/>
      <c r="I113" s="149"/>
      <c r="J113" s="131">
        <f t="shared" si="15"/>
        <v>15911</v>
      </c>
    </row>
    <row r="114" spans="1:10" ht="15.6" x14ac:dyDescent="0.3">
      <c r="A114" s="34"/>
      <c r="B114" s="35"/>
      <c r="C114" s="12">
        <v>637016</v>
      </c>
      <c r="D114" s="12">
        <v>41</v>
      </c>
      <c r="E114" s="61" t="s">
        <v>88</v>
      </c>
      <c r="F114" s="131">
        <v>5500</v>
      </c>
      <c r="G114" s="119"/>
      <c r="H114" s="35"/>
      <c r="I114" s="149"/>
      <c r="J114" s="131">
        <f t="shared" si="15"/>
        <v>5500</v>
      </c>
    </row>
    <row r="115" spans="1:10" ht="15.6" x14ac:dyDescent="0.3">
      <c r="A115" s="34"/>
      <c r="B115" s="35"/>
      <c r="C115" s="12">
        <v>637021</v>
      </c>
      <c r="D115" s="12">
        <v>41</v>
      </c>
      <c r="E115" s="61" t="s">
        <v>89</v>
      </c>
      <c r="F115" s="138"/>
      <c r="G115" s="119"/>
      <c r="H115" s="35"/>
      <c r="I115" s="149"/>
      <c r="J115" s="131">
        <f t="shared" si="15"/>
        <v>0</v>
      </c>
    </row>
    <row r="116" spans="1:10" ht="15.6" x14ac:dyDescent="0.3">
      <c r="A116" s="34"/>
      <c r="B116" s="35"/>
      <c r="C116" s="12">
        <v>637026</v>
      </c>
      <c r="D116" s="12">
        <v>41</v>
      </c>
      <c r="E116" s="61" t="s">
        <v>90</v>
      </c>
      <c r="F116" s="131">
        <v>64000</v>
      </c>
      <c r="G116" s="119"/>
      <c r="H116" s="35"/>
      <c r="I116" s="149"/>
      <c r="J116" s="131">
        <f t="shared" si="15"/>
        <v>64000</v>
      </c>
    </row>
    <row r="117" spans="1:10" ht="15.6" x14ac:dyDescent="0.3">
      <c r="A117" s="34"/>
      <c r="B117" s="35"/>
      <c r="C117" s="12">
        <v>637027</v>
      </c>
      <c r="D117" s="12">
        <v>41</v>
      </c>
      <c r="E117" s="80" t="s">
        <v>91</v>
      </c>
      <c r="F117" s="131">
        <v>4000</v>
      </c>
      <c r="G117" s="119"/>
      <c r="H117" s="35"/>
      <c r="I117" s="149"/>
      <c r="J117" s="131">
        <f t="shared" si="15"/>
        <v>4000</v>
      </c>
    </row>
    <row r="118" spans="1:10" ht="15" customHeight="1" x14ac:dyDescent="0.3">
      <c r="A118" s="34"/>
      <c r="B118" s="35"/>
      <c r="C118" s="12">
        <v>637031</v>
      </c>
      <c r="D118" s="12">
        <v>41</v>
      </c>
      <c r="E118" s="80" t="s">
        <v>215</v>
      </c>
      <c r="F118" s="131"/>
      <c r="G118" s="119"/>
      <c r="H118" s="35"/>
      <c r="I118" s="149"/>
      <c r="J118" s="131">
        <f t="shared" si="15"/>
        <v>0</v>
      </c>
    </row>
    <row r="119" spans="1:10" ht="15" customHeight="1" x14ac:dyDescent="0.3">
      <c r="A119" s="34"/>
      <c r="B119" s="35"/>
      <c r="C119" s="12">
        <v>637034</v>
      </c>
      <c r="D119" s="12">
        <v>41</v>
      </c>
      <c r="E119" s="80" t="s">
        <v>216</v>
      </c>
      <c r="F119" s="131">
        <v>150</v>
      </c>
      <c r="G119" s="119"/>
      <c r="H119" s="35"/>
      <c r="I119" s="149"/>
      <c r="J119" s="131">
        <f t="shared" si="15"/>
        <v>150</v>
      </c>
    </row>
    <row r="120" spans="1:10" ht="16.2" customHeight="1" x14ac:dyDescent="0.3">
      <c r="A120" s="34"/>
      <c r="B120" s="35"/>
      <c r="C120" s="12">
        <v>637035</v>
      </c>
      <c r="D120" s="12">
        <v>41</v>
      </c>
      <c r="E120" s="80" t="s">
        <v>92</v>
      </c>
      <c r="F120" s="131">
        <v>1950</v>
      </c>
      <c r="G120" s="119"/>
      <c r="H120" s="35"/>
      <c r="I120" s="149"/>
      <c r="J120" s="131">
        <f t="shared" si="15"/>
        <v>1950</v>
      </c>
    </row>
    <row r="121" spans="1:10" ht="16.2" customHeight="1" x14ac:dyDescent="0.3">
      <c r="A121" s="34"/>
      <c r="B121" s="35"/>
      <c r="C121" s="12">
        <v>637037</v>
      </c>
      <c r="D121" s="12" t="s">
        <v>291</v>
      </c>
      <c r="E121" s="80" t="s">
        <v>296</v>
      </c>
      <c r="F121" s="131"/>
      <c r="G121" s="119"/>
      <c r="H121" s="131">
        <v>1603.51</v>
      </c>
      <c r="I121" s="149"/>
      <c r="J121" s="131">
        <f t="shared" si="15"/>
        <v>1603.51</v>
      </c>
    </row>
    <row r="122" spans="1:10" ht="31.2" x14ac:dyDescent="0.3">
      <c r="A122" s="34"/>
      <c r="B122" s="35"/>
      <c r="C122" s="12">
        <v>637040</v>
      </c>
      <c r="D122" s="12">
        <v>41</v>
      </c>
      <c r="E122" s="84" t="s">
        <v>245</v>
      </c>
      <c r="F122" s="131">
        <v>4200</v>
      </c>
      <c r="G122" s="119"/>
      <c r="H122" s="35"/>
      <c r="I122" s="149"/>
      <c r="J122" s="131">
        <f t="shared" si="15"/>
        <v>4200</v>
      </c>
    </row>
    <row r="123" spans="1:10" ht="15.6" x14ac:dyDescent="0.3">
      <c r="A123" s="34"/>
      <c r="B123" s="35"/>
      <c r="C123" s="12">
        <v>637040</v>
      </c>
      <c r="D123" s="12">
        <v>41</v>
      </c>
      <c r="E123" s="84" t="s">
        <v>93</v>
      </c>
      <c r="F123" s="131">
        <v>800</v>
      </c>
      <c r="G123" s="119"/>
      <c r="H123" s="35"/>
      <c r="I123" s="149"/>
      <c r="J123" s="131">
        <f t="shared" si="15"/>
        <v>800</v>
      </c>
    </row>
    <row r="124" spans="1:10" ht="15.6" x14ac:dyDescent="0.3">
      <c r="A124" s="34"/>
      <c r="B124" s="32">
        <v>640</v>
      </c>
      <c r="C124" s="12"/>
      <c r="D124" s="32">
        <v>41</v>
      </c>
      <c r="E124" s="89" t="s">
        <v>94</v>
      </c>
      <c r="F124" s="76">
        <f t="shared" ref="F124:J124" si="21">F125</f>
        <v>33500</v>
      </c>
      <c r="G124" s="126">
        <f t="shared" si="21"/>
        <v>0</v>
      </c>
      <c r="H124" s="108">
        <f t="shared" si="21"/>
        <v>0</v>
      </c>
      <c r="I124" s="108">
        <f t="shared" si="21"/>
        <v>0</v>
      </c>
      <c r="J124" s="76">
        <f t="shared" si="21"/>
        <v>33500</v>
      </c>
    </row>
    <row r="125" spans="1:10" ht="16.95" customHeight="1" x14ac:dyDescent="0.3">
      <c r="A125" s="34"/>
      <c r="B125" s="32">
        <v>642</v>
      </c>
      <c r="C125" s="36"/>
      <c r="D125" s="32">
        <v>41</v>
      </c>
      <c r="E125" s="89" t="s">
        <v>95</v>
      </c>
      <c r="F125" s="76">
        <f t="shared" ref="F125:J125" si="22">SUM(F126:F131)</f>
        <v>33500</v>
      </c>
      <c r="G125" s="126">
        <f t="shared" si="22"/>
        <v>0</v>
      </c>
      <c r="H125" s="108">
        <f t="shared" si="22"/>
        <v>0</v>
      </c>
      <c r="I125" s="108">
        <f t="shared" si="22"/>
        <v>0</v>
      </c>
      <c r="J125" s="76">
        <f t="shared" si="22"/>
        <v>33500</v>
      </c>
    </row>
    <row r="126" spans="1:10" ht="15.6" x14ac:dyDescent="0.3">
      <c r="A126" s="34"/>
      <c r="B126" s="35"/>
      <c r="C126" s="12">
        <v>642006</v>
      </c>
      <c r="D126" s="12">
        <v>41</v>
      </c>
      <c r="E126" s="61" t="s">
        <v>96</v>
      </c>
      <c r="F126" s="131">
        <v>2500</v>
      </c>
      <c r="G126" s="119"/>
      <c r="H126" s="35"/>
      <c r="I126" s="149"/>
      <c r="J126" s="131">
        <f t="shared" si="15"/>
        <v>2500</v>
      </c>
    </row>
    <row r="127" spans="1:10" ht="15.6" x14ac:dyDescent="0.3">
      <c r="A127" s="34"/>
      <c r="B127" s="35"/>
      <c r="C127" s="12">
        <v>642009</v>
      </c>
      <c r="D127" s="12">
        <v>41</v>
      </c>
      <c r="E127" s="61" t="s">
        <v>97</v>
      </c>
      <c r="F127" s="131">
        <v>10000</v>
      </c>
      <c r="G127" s="119"/>
      <c r="H127" s="35"/>
      <c r="I127" s="149"/>
      <c r="J127" s="131">
        <f t="shared" si="15"/>
        <v>10000</v>
      </c>
    </row>
    <row r="128" spans="1:10" ht="15.6" x14ac:dyDescent="0.3">
      <c r="A128" s="34"/>
      <c r="B128" s="35"/>
      <c r="C128" s="12">
        <v>642012</v>
      </c>
      <c r="D128" s="12">
        <v>41</v>
      </c>
      <c r="E128" s="61" t="s">
        <v>98</v>
      </c>
      <c r="F128" s="131"/>
      <c r="G128" s="119"/>
      <c r="H128" s="35"/>
      <c r="I128" s="149"/>
      <c r="J128" s="131">
        <f t="shared" si="15"/>
        <v>0</v>
      </c>
    </row>
    <row r="129" spans="1:10" ht="15.6" x14ac:dyDescent="0.3">
      <c r="A129" s="34"/>
      <c r="B129" s="35"/>
      <c r="C129" s="12">
        <v>642013</v>
      </c>
      <c r="D129" s="12">
        <v>41</v>
      </c>
      <c r="E129" s="61" t="s">
        <v>99</v>
      </c>
      <c r="F129" s="131">
        <v>6000</v>
      </c>
      <c r="G129" s="119"/>
      <c r="H129" s="35"/>
      <c r="I129" s="149"/>
      <c r="J129" s="131">
        <f t="shared" si="15"/>
        <v>6000</v>
      </c>
    </row>
    <row r="130" spans="1:10" ht="15.6" x14ac:dyDescent="0.3">
      <c r="A130" s="34"/>
      <c r="B130" s="35"/>
      <c r="C130" s="12">
        <v>642014</v>
      </c>
      <c r="D130" s="12">
        <v>41</v>
      </c>
      <c r="E130" s="61" t="s">
        <v>100</v>
      </c>
      <c r="F130" s="131">
        <v>10000</v>
      </c>
      <c r="G130" s="119"/>
      <c r="H130" s="35"/>
      <c r="I130" s="149"/>
      <c r="J130" s="131">
        <f t="shared" si="15"/>
        <v>10000</v>
      </c>
    </row>
    <row r="131" spans="1:10" ht="15.6" x14ac:dyDescent="0.3">
      <c r="A131" s="34"/>
      <c r="B131" s="35"/>
      <c r="C131" s="12">
        <v>642015</v>
      </c>
      <c r="D131" s="12">
        <v>41</v>
      </c>
      <c r="E131" s="61" t="s">
        <v>101</v>
      </c>
      <c r="F131" s="131">
        <v>5000</v>
      </c>
      <c r="G131" s="119"/>
      <c r="H131" s="35"/>
      <c r="I131" s="149"/>
      <c r="J131" s="131">
        <f t="shared" si="15"/>
        <v>5000</v>
      </c>
    </row>
    <row r="132" spans="1:10" ht="15.6" x14ac:dyDescent="0.3">
      <c r="A132" s="37" t="s">
        <v>102</v>
      </c>
      <c r="B132" s="38" t="s">
        <v>260</v>
      </c>
      <c r="C132" s="39"/>
      <c r="D132" s="17">
        <v>41</v>
      </c>
      <c r="E132" s="81" t="s">
        <v>103</v>
      </c>
      <c r="F132" s="136">
        <f>F133</f>
        <v>7930</v>
      </c>
      <c r="G132" s="120">
        <f t="shared" ref="G132:J132" si="23">G133</f>
        <v>0</v>
      </c>
      <c r="H132" s="103">
        <f t="shared" si="23"/>
        <v>0</v>
      </c>
      <c r="I132" s="103">
        <f t="shared" si="23"/>
        <v>0</v>
      </c>
      <c r="J132" s="136">
        <f t="shared" si="23"/>
        <v>7930</v>
      </c>
    </row>
    <row r="133" spans="1:10" ht="15.6" x14ac:dyDescent="0.3">
      <c r="A133" s="34"/>
      <c r="B133" s="32">
        <v>637</v>
      </c>
      <c r="C133" s="40"/>
      <c r="D133" s="32">
        <v>41</v>
      </c>
      <c r="E133" s="88" t="s">
        <v>104</v>
      </c>
      <c r="F133" s="75">
        <f t="shared" ref="F133:J133" si="24">SUM(F134:F136)</f>
        <v>7930</v>
      </c>
      <c r="G133" s="124">
        <f t="shared" si="24"/>
        <v>0</v>
      </c>
      <c r="H133" s="107">
        <f t="shared" si="24"/>
        <v>0</v>
      </c>
      <c r="I133" s="107">
        <f t="shared" si="24"/>
        <v>0</v>
      </c>
      <c r="J133" s="75">
        <f t="shared" si="24"/>
        <v>7930</v>
      </c>
    </row>
    <row r="134" spans="1:10" ht="28.2" customHeight="1" x14ac:dyDescent="0.3">
      <c r="A134" s="34"/>
      <c r="B134" s="41"/>
      <c r="C134" s="12">
        <v>637005</v>
      </c>
      <c r="D134" s="41">
        <v>41</v>
      </c>
      <c r="E134" s="80" t="s">
        <v>105</v>
      </c>
      <c r="F134" s="131">
        <v>7480</v>
      </c>
      <c r="G134" s="119"/>
      <c r="H134" s="35"/>
      <c r="I134" s="149"/>
      <c r="J134" s="131">
        <f t="shared" si="15"/>
        <v>7480</v>
      </c>
    </row>
    <row r="135" spans="1:10" ht="28.2" customHeight="1" x14ac:dyDescent="0.3">
      <c r="A135" s="34"/>
      <c r="B135" s="41"/>
      <c r="C135" s="12">
        <v>637005</v>
      </c>
      <c r="D135" s="41">
        <v>41</v>
      </c>
      <c r="E135" s="80" t="s">
        <v>223</v>
      </c>
      <c r="F135" s="131"/>
      <c r="G135" s="119"/>
      <c r="H135" s="35"/>
      <c r="I135" s="149"/>
      <c r="J135" s="131">
        <f t="shared" si="15"/>
        <v>0</v>
      </c>
    </row>
    <row r="136" spans="1:10" ht="15.6" x14ac:dyDescent="0.3">
      <c r="A136" s="34"/>
      <c r="B136" s="41"/>
      <c r="C136" s="12">
        <v>637012</v>
      </c>
      <c r="D136" s="41">
        <v>41</v>
      </c>
      <c r="E136" s="61" t="s">
        <v>87</v>
      </c>
      <c r="F136" s="131">
        <v>450</v>
      </c>
      <c r="G136" s="119"/>
      <c r="H136" s="35"/>
      <c r="I136" s="149"/>
      <c r="J136" s="131">
        <f t="shared" si="15"/>
        <v>450</v>
      </c>
    </row>
    <row r="137" spans="1:10" ht="31.2" x14ac:dyDescent="0.3">
      <c r="A137" s="37" t="s">
        <v>106</v>
      </c>
      <c r="B137" s="42"/>
      <c r="C137" s="42"/>
      <c r="D137" s="77" t="s">
        <v>143</v>
      </c>
      <c r="E137" s="90" t="s">
        <v>107</v>
      </c>
      <c r="F137" s="136">
        <f t="shared" ref="F137:J137" si="25">F152+F143+F138</f>
        <v>290037</v>
      </c>
      <c r="G137" s="120">
        <f t="shared" si="25"/>
        <v>0</v>
      </c>
      <c r="H137" s="103">
        <f t="shared" si="25"/>
        <v>0</v>
      </c>
      <c r="I137" s="103">
        <f t="shared" si="25"/>
        <v>1000</v>
      </c>
      <c r="J137" s="136">
        <f t="shared" si="25"/>
        <v>289037</v>
      </c>
    </row>
    <row r="138" spans="1:10" ht="15.6" x14ac:dyDescent="0.3">
      <c r="A138" s="34"/>
      <c r="B138" s="32">
        <v>610</v>
      </c>
      <c r="C138" s="40"/>
      <c r="D138" s="40">
        <v>41</v>
      </c>
      <c r="E138" s="88" t="s">
        <v>34</v>
      </c>
      <c r="F138" s="75">
        <f t="shared" ref="F138:J138" si="26">SUM(F139:F142)</f>
        <v>128427</v>
      </c>
      <c r="G138" s="124">
        <f t="shared" si="26"/>
        <v>0</v>
      </c>
      <c r="H138" s="107">
        <f t="shared" si="26"/>
        <v>0</v>
      </c>
      <c r="I138" s="107">
        <f t="shared" si="26"/>
        <v>0</v>
      </c>
      <c r="J138" s="75">
        <f t="shared" si="26"/>
        <v>128427</v>
      </c>
    </row>
    <row r="139" spans="1:10" ht="15.6" x14ac:dyDescent="0.3">
      <c r="A139" s="34"/>
      <c r="B139" s="12">
        <v>611</v>
      </c>
      <c r="C139" s="12"/>
      <c r="D139" s="12">
        <v>41</v>
      </c>
      <c r="E139" s="61" t="s">
        <v>35</v>
      </c>
      <c r="F139" s="74">
        <v>95613</v>
      </c>
      <c r="G139" s="119"/>
      <c r="H139" s="35"/>
      <c r="I139" s="149"/>
      <c r="J139" s="131">
        <f t="shared" si="15"/>
        <v>95613</v>
      </c>
    </row>
    <row r="140" spans="1:10" ht="15.6" x14ac:dyDescent="0.3">
      <c r="A140" s="34"/>
      <c r="B140" s="12">
        <v>612</v>
      </c>
      <c r="C140" s="12">
        <v>612001</v>
      </c>
      <c r="D140" s="12">
        <v>41</v>
      </c>
      <c r="E140" s="61" t="s">
        <v>36</v>
      </c>
      <c r="F140" s="74">
        <v>27994</v>
      </c>
      <c r="G140" s="119"/>
      <c r="H140" s="35"/>
      <c r="I140" s="149"/>
      <c r="J140" s="131">
        <f t="shared" si="15"/>
        <v>27994</v>
      </c>
    </row>
    <row r="141" spans="1:10" ht="15.6" x14ac:dyDescent="0.3">
      <c r="A141" s="34"/>
      <c r="B141" s="12"/>
      <c r="C141" s="12">
        <v>612002</v>
      </c>
      <c r="D141" s="12">
        <v>41</v>
      </c>
      <c r="E141" s="61" t="s">
        <v>37</v>
      </c>
      <c r="F141" s="74">
        <v>1320</v>
      </c>
      <c r="G141" s="119"/>
      <c r="H141" s="35"/>
      <c r="I141" s="149"/>
      <c r="J141" s="131">
        <f t="shared" si="15"/>
        <v>1320</v>
      </c>
    </row>
    <row r="142" spans="1:10" ht="15.6" x14ac:dyDescent="0.3">
      <c r="A142" s="34"/>
      <c r="B142" s="12">
        <v>614</v>
      </c>
      <c r="C142" s="12"/>
      <c r="D142" s="12">
        <v>41</v>
      </c>
      <c r="E142" s="61" t="s">
        <v>38</v>
      </c>
      <c r="F142" s="74">
        <v>3500</v>
      </c>
      <c r="G142" s="119"/>
      <c r="H142" s="35"/>
      <c r="I142" s="149"/>
      <c r="J142" s="131">
        <f t="shared" ref="J142:J205" si="27">F142+G142+H142-I142</f>
        <v>3500</v>
      </c>
    </row>
    <row r="143" spans="1:10" ht="15.6" x14ac:dyDescent="0.3">
      <c r="A143" s="34"/>
      <c r="B143" s="32">
        <v>620</v>
      </c>
      <c r="C143" s="32"/>
      <c r="D143" s="32">
        <v>41</v>
      </c>
      <c r="E143" s="88" t="s">
        <v>39</v>
      </c>
      <c r="F143" s="75">
        <f t="shared" ref="F143:J143" si="28">SUM(F144:F151)</f>
        <v>44885</v>
      </c>
      <c r="G143" s="124">
        <f t="shared" si="28"/>
        <v>0</v>
      </c>
      <c r="H143" s="107">
        <f t="shared" si="28"/>
        <v>0</v>
      </c>
      <c r="I143" s="107">
        <f t="shared" si="28"/>
        <v>0</v>
      </c>
      <c r="J143" s="75">
        <f t="shared" si="28"/>
        <v>44885</v>
      </c>
    </row>
    <row r="144" spans="1:10" ht="15.6" x14ac:dyDescent="0.3">
      <c r="A144" s="34"/>
      <c r="B144" s="12">
        <v>621</v>
      </c>
      <c r="C144" s="12"/>
      <c r="D144" s="12">
        <v>41</v>
      </c>
      <c r="E144" s="61" t="s">
        <v>40</v>
      </c>
      <c r="F144" s="74">
        <v>5189</v>
      </c>
      <c r="G144" s="119"/>
      <c r="H144" s="35"/>
      <c r="I144" s="149"/>
      <c r="J144" s="131">
        <f t="shared" si="27"/>
        <v>5189</v>
      </c>
    </row>
    <row r="145" spans="1:10" ht="15.6" x14ac:dyDescent="0.3">
      <c r="A145" s="34"/>
      <c r="B145" s="12">
        <v>623</v>
      </c>
      <c r="C145" s="12"/>
      <c r="D145" s="12">
        <v>41</v>
      </c>
      <c r="E145" s="61" t="s">
        <v>41</v>
      </c>
      <c r="F145" s="74">
        <v>7654</v>
      </c>
      <c r="G145" s="119"/>
      <c r="H145" s="35"/>
      <c r="I145" s="149"/>
      <c r="J145" s="131">
        <f t="shared" si="27"/>
        <v>7654</v>
      </c>
    </row>
    <row r="146" spans="1:10" ht="15.6" x14ac:dyDescent="0.3">
      <c r="A146" s="34"/>
      <c r="B146" s="12">
        <v>625</v>
      </c>
      <c r="C146" s="12">
        <v>625001</v>
      </c>
      <c r="D146" s="12">
        <v>41</v>
      </c>
      <c r="E146" s="61" t="s">
        <v>42</v>
      </c>
      <c r="F146" s="74">
        <v>1798</v>
      </c>
      <c r="G146" s="119"/>
      <c r="H146" s="35"/>
      <c r="I146" s="149"/>
      <c r="J146" s="131">
        <f t="shared" si="27"/>
        <v>1798</v>
      </c>
    </row>
    <row r="147" spans="1:10" ht="15.6" x14ac:dyDescent="0.3">
      <c r="A147" s="34"/>
      <c r="B147" s="12"/>
      <c r="C147" s="12">
        <v>625002</v>
      </c>
      <c r="D147" s="12">
        <v>41</v>
      </c>
      <c r="E147" s="61" t="s">
        <v>43</v>
      </c>
      <c r="F147" s="74">
        <v>17980</v>
      </c>
      <c r="G147" s="119"/>
      <c r="H147" s="35"/>
      <c r="I147" s="149"/>
      <c r="J147" s="131">
        <f t="shared" si="27"/>
        <v>17980</v>
      </c>
    </row>
    <row r="148" spans="1:10" ht="15.6" x14ac:dyDescent="0.3">
      <c r="A148" s="34"/>
      <c r="B148" s="12"/>
      <c r="C148" s="12">
        <v>625003</v>
      </c>
      <c r="D148" s="12">
        <v>41</v>
      </c>
      <c r="E148" s="61" t="s">
        <v>44</v>
      </c>
      <c r="F148" s="74">
        <v>1027</v>
      </c>
      <c r="G148" s="119"/>
      <c r="H148" s="35"/>
      <c r="I148" s="149"/>
      <c r="J148" s="131">
        <f t="shared" si="27"/>
        <v>1027</v>
      </c>
    </row>
    <row r="149" spans="1:10" ht="15.6" x14ac:dyDescent="0.3">
      <c r="A149" s="34"/>
      <c r="B149" s="12"/>
      <c r="C149" s="12">
        <v>625004</v>
      </c>
      <c r="D149" s="12">
        <v>41</v>
      </c>
      <c r="E149" s="61" t="s">
        <v>45</v>
      </c>
      <c r="F149" s="74">
        <v>3853</v>
      </c>
      <c r="G149" s="119"/>
      <c r="H149" s="35"/>
      <c r="I149" s="149"/>
      <c r="J149" s="131">
        <f t="shared" si="27"/>
        <v>3853</v>
      </c>
    </row>
    <row r="150" spans="1:10" ht="15.6" x14ac:dyDescent="0.3">
      <c r="A150" s="34"/>
      <c r="B150" s="12"/>
      <c r="C150" s="12">
        <v>625005</v>
      </c>
      <c r="D150" s="12">
        <v>41</v>
      </c>
      <c r="E150" s="61" t="s">
        <v>46</v>
      </c>
      <c r="F150" s="74">
        <v>1284</v>
      </c>
      <c r="G150" s="119"/>
      <c r="H150" s="35"/>
      <c r="I150" s="149"/>
      <c r="J150" s="131">
        <f t="shared" si="27"/>
        <v>1284</v>
      </c>
    </row>
    <row r="151" spans="1:10" ht="15.6" x14ac:dyDescent="0.3">
      <c r="A151" s="34"/>
      <c r="B151" s="12"/>
      <c r="C151" s="12">
        <v>625007</v>
      </c>
      <c r="D151" s="12">
        <v>41</v>
      </c>
      <c r="E151" s="61" t="s">
        <v>47</v>
      </c>
      <c r="F151" s="74">
        <v>6100</v>
      </c>
      <c r="G151" s="119"/>
      <c r="H151" s="35"/>
      <c r="I151" s="149"/>
      <c r="J151" s="131">
        <f t="shared" si="27"/>
        <v>6100</v>
      </c>
    </row>
    <row r="152" spans="1:10" ht="15.6" x14ac:dyDescent="0.3">
      <c r="A152" s="34"/>
      <c r="B152" s="32">
        <v>630</v>
      </c>
      <c r="C152" s="32"/>
      <c r="D152" s="33" t="s">
        <v>143</v>
      </c>
      <c r="E152" s="89" t="s">
        <v>49</v>
      </c>
      <c r="F152" s="76">
        <f>F186+F178+F174+F162+F155+F153</f>
        <v>116725</v>
      </c>
      <c r="G152" s="126">
        <f t="shared" ref="G152:J152" si="29">G186+G178+G174+G162+G155+G153</f>
        <v>0</v>
      </c>
      <c r="H152" s="108">
        <f t="shared" si="29"/>
        <v>0</v>
      </c>
      <c r="I152" s="108">
        <f t="shared" si="29"/>
        <v>1000</v>
      </c>
      <c r="J152" s="76">
        <f t="shared" si="29"/>
        <v>115725</v>
      </c>
    </row>
    <row r="153" spans="1:10" ht="15.6" x14ac:dyDescent="0.3">
      <c r="A153" s="34"/>
      <c r="B153" s="32">
        <v>631</v>
      </c>
      <c r="C153" s="32"/>
      <c r="D153" s="32">
        <v>41</v>
      </c>
      <c r="E153" s="88" t="s">
        <v>50</v>
      </c>
      <c r="F153" s="76">
        <f t="shared" ref="F153:J153" si="30">SUM(F154)</f>
        <v>320</v>
      </c>
      <c r="G153" s="126">
        <f t="shared" si="30"/>
        <v>0</v>
      </c>
      <c r="H153" s="108">
        <f t="shared" si="30"/>
        <v>0</v>
      </c>
      <c r="I153" s="108">
        <f t="shared" si="30"/>
        <v>0</v>
      </c>
      <c r="J153" s="76">
        <f t="shared" si="30"/>
        <v>320</v>
      </c>
    </row>
    <row r="154" spans="1:10" ht="15.6" x14ac:dyDescent="0.3">
      <c r="A154" s="34"/>
      <c r="B154" s="12"/>
      <c r="C154" s="12">
        <v>631001</v>
      </c>
      <c r="D154" s="12">
        <v>41</v>
      </c>
      <c r="E154" s="61" t="s">
        <v>51</v>
      </c>
      <c r="F154" s="74">
        <v>320</v>
      </c>
      <c r="G154" s="119"/>
      <c r="H154" s="35"/>
      <c r="I154" s="149"/>
      <c r="J154" s="131">
        <f t="shared" si="27"/>
        <v>320</v>
      </c>
    </row>
    <row r="155" spans="1:10" ht="15.6" x14ac:dyDescent="0.3">
      <c r="A155" s="34"/>
      <c r="B155" s="32">
        <v>632</v>
      </c>
      <c r="C155" s="32"/>
      <c r="D155" s="33" t="s">
        <v>143</v>
      </c>
      <c r="E155" s="88" t="s">
        <v>52</v>
      </c>
      <c r="F155" s="76">
        <f>SUM(F156:F161)</f>
        <v>64660</v>
      </c>
      <c r="G155" s="126">
        <f t="shared" ref="G155:J155" si="31">SUM(G156:G161)</f>
        <v>0</v>
      </c>
      <c r="H155" s="108">
        <f t="shared" si="31"/>
        <v>0</v>
      </c>
      <c r="I155" s="108">
        <f t="shared" si="31"/>
        <v>0</v>
      </c>
      <c r="J155" s="76">
        <f t="shared" si="31"/>
        <v>64660</v>
      </c>
    </row>
    <row r="156" spans="1:10" ht="15.6" x14ac:dyDescent="0.3">
      <c r="A156" s="34"/>
      <c r="B156" s="12"/>
      <c r="C156" s="12">
        <v>632001</v>
      </c>
      <c r="D156" s="13">
        <v>41</v>
      </c>
      <c r="E156" s="61" t="s">
        <v>53</v>
      </c>
      <c r="F156" s="131">
        <v>31294</v>
      </c>
      <c r="G156" s="119"/>
      <c r="H156" s="114"/>
      <c r="I156" s="150"/>
      <c r="J156" s="131">
        <f t="shared" si="27"/>
        <v>31294</v>
      </c>
    </row>
    <row r="157" spans="1:10" ht="15.6" x14ac:dyDescent="0.3">
      <c r="A157" s="34"/>
      <c r="B157" s="12"/>
      <c r="C157" s="12">
        <v>632001</v>
      </c>
      <c r="D157" s="13">
        <v>41</v>
      </c>
      <c r="E157" s="61" t="s">
        <v>242</v>
      </c>
      <c r="F157" s="74">
        <v>24706</v>
      </c>
      <c r="G157" s="119"/>
      <c r="H157" s="35"/>
      <c r="I157" s="149"/>
      <c r="J157" s="131">
        <f t="shared" si="27"/>
        <v>24706</v>
      </c>
    </row>
    <row r="158" spans="1:10" ht="15.6" x14ac:dyDescent="0.3">
      <c r="A158" s="34"/>
      <c r="B158" s="12"/>
      <c r="C158" s="12">
        <v>632002</v>
      </c>
      <c r="D158" s="12">
        <v>41</v>
      </c>
      <c r="E158" s="61" t="s">
        <v>54</v>
      </c>
      <c r="F158" s="131">
        <v>7000</v>
      </c>
      <c r="G158" s="119"/>
      <c r="H158" s="35"/>
      <c r="I158" s="149"/>
      <c r="J158" s="131">
        <f t="shared" si="27"/>
        <v>7000</v>
      </c>
    </row>
    <row r="159" spans="1:10" ht="15.6" x14ac:dyDescent="0.3">
      <c r="A159" s="34"/>
      <c r="B159" s="12"/>
      <c r="C159" s="12">
        <v>632003</v>
      </c>
      <c r="D159" s="12">
        <v>41</v>
      </c>
      <c r="E159" s="61" t="s">
        <v>55</v>
      </c>
      <c r="F159" s="131">
        <v>500</v>
      </c>
      <c r="G159" s="119"/>
      <c r="H159" s="35"/>
      <c r="I159" s="149"/>
      <c r="J159" s="131">
        <f t="shared" si="27"/>
        <v>500</v>
      </c>
    </row>
    <row r="160" spans="1:10" ht="15.6" x14ac:dyDescent="0.3">
      <c r="A160" s="34"/>
      <c r="B160" s="12"/>
      <c r="C160" s="12">
        <v>632004</v>
      </c>
      <c r="D160" s="12">
        <v>41</v>
      </c>
      <c r="E160" s="61" t="s">
        <v>56</v>
      </c>
      <c r="F160" s="131">
        <v>160</v>
      </c>
      <c r="G160" s="119"/>
      <c r="H160" s="35"/>
      <c r="I160" s="149"/>
      <c r="J160" s="131">
        <f t="shared" si="27"/>
        <v>160</v>
      </c>
    </row>
    <row r="161" spans="1:10" ht="15.6" x14ac:dyDescent="0.3">
      <c r="A161" s="34"/>
      <c r="B161" s="12"/>
      <c r="C161" s="12">
        <v>632005</v>
      </c>
      <c r="D161" s="12">
        <v>41</v>
      </c>
      <c r="E161" s="61" t="s">
        <v>57</v>
      </c>
      <c r="F161" s="131">
        <v>1000</v>
      </c>
      <c r="G161" s="119"/>
      <c r="H161" s="35"/>
      <c r="I161" s="149"/>
      <c r="J161" s="131">
        <f t="shared" si="27"/>
        <v>1000</v>
      </c>
    </row>
    <row r="162" spans="1:10" ht="15.6" x14ac:dyDescent="0.3">
      <c r="A162" s="34"/>
      <c r="B162" s="32">
        <v>633</v>
      </c>
      <c r="C162" s="32"/>
      <c r="D162" s="32">
        <v>41</v>
      </c>
      <c r="E162" s="88" t="s">
        <v>58</v>
      </c>
      <c r="F162" s="76">
        <f t="shared" ref="F162:I162" si="32">SUM(F163:F173)</f>
        <v>2140</v>
      </c>
      <c r="G162" s="126">
        <f t="shared" si="32"/>
        <v>0</v>
      </c>
      <c r="H162" s="108">
        <f t="shared" si="32"/>
        <v>0</v>
      </c>
      <c r="I162" s="108">
        <f t="shared" si="32"/>
        <v>0</v>
      </c>
      <c r="J162" s="131">
        <f t="shared" si="27"/>
        <v>2140</v>
      </c>
    </row>
    <row r="163" spans="1:10" ht="15.6" x14ac:dyDescent="0.3">
      <c r="A163" s="34"/>
      <c r="B163" s="12"/>
      <c r="C163" s="12">
        <v>633001</v>
      </c>
      <c r="D163" s="12">
        <v>41</v>
      </c>
      <c r="E163" s="61" t="s">
        <v>108</v>
      </c>
      <c r="F163" s="131"/>
      <c r="G163" s="119"/>
      <c r="H163" s="35"/>
      <c r="I163" s="149"/>
      <c r="J163" s="131">
        <f t="shared" si="27"/>
        <v>0</v>
      </c>
    </row>
    <row r="164" spans="1:10" ht="15.6" x14ac:dyDescent="0.3">
      <c r="A164" s="34"/>
      <c r="B164" s="12"/>
      <c r="C164" s="12">
        <v>633002</v>
      </c>
      <c r="D164" s="12">
        <v>41</v>
      </c>
      <c r="E164" s="61" t="s">
        <v>59</v>
      </c>
      <c r="F164" s="131">
        <v>200</v>
      </c>
      <c r="G164" s="119"/>
      <c r="H164" s="35"/>
      <c r="I164" s="149"/>
      <c r="J164" s="131">
        <f t="shared" si="27"/>
        <v>200</v>
      </c>
    </row>
    <row r="165" spans="1:10" ht="15.6" x14ac:dyDescent="0.3">
      <c r="A165" s="34"/>
      <c r="B165" s="12"/>
      <c r="C165" s="12">
        <v>633003</v>
      </c>
      <c r="D165" s="12">
        <v>41</v>
      </c>
      <c r="E165" s="61" t="s">
        <v>60</v>
      </c>
      <c r="F165" s="138"/>
      <c r="G165" s="119"/>
      <c r="H165" s="35"/>
      <c r="I165" s="149"/>
      <c r="J165" s="131">
        <f t="shared" si="27"/>
        <v>0</v>
      </c>
    </row>
    <row r="166" spans="1:10" ht="15.6" x14ac:dyDescent="0.3">
      <c r="A166" s="34"/>
      <c r="B166" s="12"/>
      <c r="C166" s="12">
        <v>633004</v>
      </c>
      <c r="D166" s="12">
        <v>41</v>
      </c>
      <c r="E166" s="61" t="s">
        <v>109</v>
      </c>
      <c r="F166" s="131">
        <v>500</v>
      </c>
      <c r="G166" s="119"/>
      <c r="H166" s="35"/>
      <c r="I166" s="149"/>
      <c r="J166" s="131">
        <f t="shared" si="27"/>
        <v>500</v>
      </c>
    </row>
    <row r="167" spans="1:10" ht="15.6" x14ac:dyDescent="0.3">
      <c r="A167" s="34"/>
      <c r="B167" s="12"/>
      <c r="C167" s="12">
        <v>633006</v>
      </c>
      <c r="D167" s="12">
        <v>41</v>
      </c>
      <c r="E167" s="61" t="s">
        <v>61</v>
      </c>
      <c r="F167" s="131">
        <v>1000</v>
      </c>
      <c r="G167" s="119"/>
      <c r="H167" s="35"/>
      <c r="I167" s="149"/>
      <c r="J167" s="131">
        <f t="shared" si="27"/>
        <v>1000</v>
      </c>
    </row>
    <row r="168" spans="1:10" ht="15.6" x14ac:dyDescent="0.3">
      <c r="A168" s="34"/>
      <c r="B168" s="12"/>
      <c r="C168" s="12">
        <v>633006</v>
      </c>
      <c r="D168" s="12">
        <v>41</v>
      </c>
      <c r="E168" s="61" t="s">
        <v>62</v>
      </c>
      <c r="F168" s="131">
        <v>180</v>
      </c>
      <c r="G168" s="119"/>
      <c r="H168" s="35"/>
      <c r="I168" s="149"/>
      <c r="J168" s="131">
        <f t="shared" si="27"/>
        <v>180</v>
      </c>
    </row>
    <row r="169" spans="1:10" ht="15.6" x14ac:dyDescent="0.3">
      <c r="A169" s="34"/>
      <c r="B169" s="12"/>
      <c r="C169" s="12">
        <v>633007</v>
      </c>
      <c r="D169" s="12">
        <v>41</v>
      </c>
      <c r="E169" s="61" t="s">
        <v>63</v>
      </c>
      <c r="F169" s="138"/>
      <c r="G169" s="119"/>
      <c r="H169" s="35"/>
      <c r="I169" s="149"/>
      <c r="J169" s="131">
        <f t="shared" si="27"/>
        <v>0</v>
      </c>
    </row>
    <row r="170" spans="1:10" ht="15.6" x14ac:dyDescent="0.3">
      <c r="A170" s="34"/>
      <c r="B170" s="12"/>
      <c r="C170" s="12">
        <v>633009</v>
      </c>
      <c r="D170" s="12">
        <v>41</v>
      </c>
      <c r="E170" s="61" t="s">
        <v>64</v>
      </c>
      <c r="F170" s="131">
        <v>60</v>
      </c>
      <c r="G170" s="119"/>
      <c r="H170" s="35"/>
      <c r="I170" s="149"/>
      <c r="J170" s="131">
        <f t="shared" si="27"/>
        <v>60</v>
      </c>
    </row>
    <row r="171" spans="1:10" ht="15.6" x14ac:dyDescent="0.3">
      <c r="A171" s="34"/>
      <c r="B171" s="12"/>
      <c r="C171" s="12">
        <v>633010</v>
      </c>
      <c r="D171" s="12">
        <v>41</v>
      </c>
      <c r="E171" s="61" t="s">
        <v>65</v>
      </c>
      <c r="F171" s="131">
        <v>200</v>
      </c>
      <c r="G171" s="119"/>
      <c r="H171" s="35"/>
      <c r="I171" s="149"/>
      <c r="J171" s="131">
        <f t="shared" si="27"/>
        <v>200</v>
      </c>
    </row>
    <row r="172" spans="1:10" ht="15.6" x14ac:dyDescent="0.3">
      <c r="A172" s="34"/>
      <c r="B172" s="12"/>
      <c r="C172" s="12">
        <v>633013</v>
      </c>
      <c r="D172" s="12">
        <v>41</v>
      </c>
      <c r="E172" s="61" t="s">
        <v>66</v>
      </c>
      <c r="F172" s="131"/>
      <c r="G172" s="119"/>
      <c r="H172" s="35"/>
      <c r="I172" s="149"/>
      <c r="J172" s="131">
        <f t="shared" si="27"/>
        <v>0</v>
      </c>
    </row>
    <row r="173" spans="1:10" ht="15.6" x14ac:dyDescent="0.3">
      <c r="A173" s="34"/>
      <c r="B173" s="12"/>
      <c r="C173" s="12">
        <v>633016</v>
      </c>
      <c r="D173" s="12">
        <v>41</v>
      </c>
      <c r="E173" s="61" t="s">
        <v>68</v>
      </c>
      <c r="F173" s="131"/>
      <c r="G173" s="119"/>
      <c r="H173" s="35"/>
      <c r="I173" s="149"/>
      <c r="J173" s="131">
        <f t="shared" si="27"/>
        <v>0</v>
      </c>
    </row>
    <row r="174" spans="1:10" ht="15.6" x14ac:dyDescent="0.3">
      <c r="A174" s="34"/>
      <c r="B174" s="32">
        <v>634</v>
      </c>
      <c r="C174" s="32"/>
      <c r="D174" s="32">
        <v>41</v>
      </c>
      <c r="E174" s="88" t="s">
        <v>69</v>
      </c>
      <c r="F174" s="76">
        <f t="shared" ref="F174:J174" si="33">SUM(F175:F177)</f>
        <v>486</v>
      </c>
      <c r="G174" s="126">
        <f t="shared" si="33"/>
        <v>0</v>
      </c>
      <c r="H174" s="108">
        <f t="shared" si="33"/>
        <v>0</v>
      </c>
      <c r="I174" s="108">
        <f t="shared" si="33"/>
        <v>0</v>
      </c>
      <c r="J174" s="76">
        <f t="shared" si="33"/>
        <v>486</v>
      </c>
    </row>
    <row r="175" spans="1:10" ht="15.6" x14ac:dyDescent="0.3">
      <c r="A175" s="34"/>
      <c r="B175" s="12"/>
      <c r="C175" s="12">
        <v>634001</v>
      </c>
      <c r="D175" s="12">
        <v>41</v>
      </c>
      <c r="E175" s="61" t="s">
        <v>70</v>
      </c>
      <c r="F175" s="131">
        <v>140</v>
      </c>
      <c r="G175" s="119"/>
      <c r="H175" s="35"/>
      <c r="I175" s="149"/>
      <c r="J175" s="131">
        <f t="shared" si="27"/>
        <v>140</v>
      </c>
    </row>
    <row r="176" spans="1:10" ht="15.6" x14ac:dyDescent="0.3">
      <c r="A176" s="34"/>
      <c r="B176" s="12"/>
      <c r="C176" s="12">
        <v>634002</v>
      </c>
      <c r="D176" s="12">
        <v>41</v>
      </c>
      <c r="E176" s="61" t="s">
        <v>110</v>
      </c>
      <c r="F176" s="131">
        <v>128</v>
      </c>
      <c r="G176" s="119"/>
      <c r="H176" s="35"/>
      <c r="I176" s="149"/>
      <c r="J176" s="131">
        <f t="shared" si="27"/>
        <v>128</v>
      </c>
    </row>
    <row r="177" spans="1:10" ht="15.6" x14ac:dyDescent="0.3">
      <c r="A177" s="34"/>
      <c r="B177" s="12"/>
      <c r="C177" s="12">
        <v>634003</v>
      </c>
      <c r="D177" s="12">
        <v>41</v>
      </c>
      <c r="E177" s="61" t="s">
        <v>71</v>
      </c>
      <c r="F177" s="131">
        <v>218</v>
      </c>
      <c r="G177" s="119"/>
      <c r="H177" s="35"/>
      <c r="I177" s="149"/>
      <c r="J177" s="131">
        <f t="shared" si="27"/>
        <v>218</v>
      </c>
    </row>
    <row r="178" spans="1:10" ht="15.6" x14ac:dyDescent="0.3">
      <c r="A178" s="34"/>
      <c r="B178" s="32">
        <v>635</v>
      </c>
      <c r="C178" s="32"/>
      <c r="D178" s="32">
        <v>41</v>
      </c>
      <c r="E178" s="88" t="s">
        <v>73</v>
      </c>
      <c r="F178" s="76">
        <f t="shared" ref="F178:J178" si="34">SUM(F179:F185)</f>
        <v>27949</v>
      </c>
      <c r="G178" s="126">
        <f t="shared" si="34"/>
        <v>0</v>
      </c>
      <c r="H178" s="108">
        <f t="shared" si="34"/>
        <v>0</v>
      </c>
      <c r="I178" s="108">
        <f t="shared" si="34"/>
        <v>0</v>
      </c>
      <c r="J178" s="76">
        <f t="shared" si="34"/>
        <v>27949</v>
      </c>
    </row>
    <row r="179" spans="1:10" ht="15.6" x14ac:dyDescent="0.3">
      <c r="A179" s="34"/>
      <c r="B179" s="12"/>
      <c r="C179" s="12">
        <v>635002</v>
      </c>
      <c r="D179" s="12">
        <v>41</v>
      </c>
      <c r="E179" s="61" t="s">
        <v>74</v>
      </c>
      <c r="F179" s="131">
        <v>100</v>
      </c>
      <c r="G179" s="119"/>
      <c r="H179" s="35"/>
      <c r="I179" s="149"/>
      <c r="J179" s="131">
        <f t="shared" si="27"/>
        <v>100</v>
      </c>
    </row>
    <row r="180" spans="1:10" ht="15.6" x14ac:dyDescent="0.3">
      <c r="A180" s="34"/>
      <c r="B180" s="12"/>
      <c r="C180" s="12">
        <v>635003</v>
      </c>
      <c r="D180" s="12">
        <v>41</v>
      </c>
      <c r="E180" s="61" t="s">
        <v>75</v>
      </c>
      <c r="F180" s="131"/>
      <c r="G180" s="119"/>
      <c r="H180" s="35"/>
      <c r="I180" s="149"/>
      <c r="J180" s="131">
        <f t="shared" si="27"/>
        <v>0</v>
      </c>
    </row>
    <row r="181" spans="1:10" ht="15.6" x14ac:dyDescent="0.3">
      <c r="A181" s="34"/>
      <c r="B181" s="12"/>
      <c r="C181" s="12">
        <v>635004</v>
      </c>
      <c r="D181" s="12">
        <v>41</v>
      </c>
      <c r="E181" s="61" t="s">
        <v>76</v>
      </c>
      <c r="F181" s="131">
        <v>60</v>
      </c>
      <c r="G181" s="119"/>
      <c r="H181" s="35"/>
      <c r="I181" s="149"/>
      <c r="J181" s="131">
        <f t="shared" si="27"/>
        <v>60</v>
      </c>
    </row>
    <row r="182" spans="1:10" ht="15.6" x14ac:dyDescent="0.3">
      <c r="A182" s="34"/>
      <c r="B182" s="12"/>
      <c r="C182" s="12">
        <v>635005</v>
      </c>
      <c r="D182" s="12">
        <v>41</v>
      </c>
      <c r="E182" s="61" t="s">
        <v>77</v>
      </c>
      <c r="F182" s="131"/>
      <c r="G182" s="119"/>
      <c r="H182" s="35"/>
      <c r="I182" s="149"/>
      <c r="J182" s="131">
        <f t="shared" si="27"/>
        <v>0</v>
      </c>
    </row>
    <row r="183" spans="1:10" ht="15.6" x14ac:dyDescent="0.3">
      <c r="A183" s="34"/>
      <c r="B183" s="12"/>
      <c r="C183" s="12">
        <v>635006</v>
      </c>
      <c r="D183" s="12">
        <v>41</v>
      </c>
      <c r="E183" s="61" t="s">
        <v>234</v>
      </c>
      <c r="F183" s="74">
        <v>5789</v>
      </c>
      <c r="G183" s="119"/>
      <c r="H183" s="35"/>
      <c r="I183" s="149"/>
      <c r="J183" s="131">
        <f t="shared" si="27"/>
        <v>5789</v>
      </c>
    </row>
    <row r="184" spans="1:10" ht="15.6" x14ac:dyDescent="0.3">
      <c r="A184" s="34"/>
      <c r="B184" s="12"/>
      <c r="C184" s="12">
        <v>635006</v>
      </c>
      <c r="D184" s="12">
        <v>41</v>
      </c>
      <c r="E184" s="61" t="s">
        <v>78</v>
      </c>
      <c r="F184" s="131">
        <v>20000</v>
      </c>
      <c r="G184" s="119"/>
      <c r="H184" s="35"/>
      <c r="I184" s="149"/>
      <c r="J184" s="131">
        <f t="shared" si="27"/>
        <v>20000</v>
      </c>
    </row>
    <row r="185" spans="1:10" ht="15.6" x14ac:dyDescent="0.3">
      <c r="A185" s="34"/>
      <c r="B185" s="12"/>
      <c r="C185" s="12">
        <v>635009</v>
      </c>
      <c r="D185" s="12">
        <v>41</v>
      </c>
      <c r="E185" s="61" t="s">
        <v>111</v>
      </c>
      <c r="F185" s="131">
        <v>2000</v>
      </c>
      <c r="G185" s="119"/>
      <c r="H185" s="35"/>
      <c r="I185" s="149"/>
      <c r="J185" s="131">
        <f t="shared" si="27"/>
        <v>2000</v>
      </c>
    </row>
    <row r="186" spans="1:10" ht="15.6" x14ac:dyDescent="0.3">
      <c r="A186" s="34"/>
      <c r="B186" s="32">
        <v>637</v>
      </c>
      <c r="C186" s="32"/>
      <c r="D186" s="32">
        <v>41</v>
      </c>
      <c r="E186" s="88" t="s">
        <v>82</v>
      </c>
      <c r="F186" s="76">
        <f t="shared" ref="F186:J186" si="35">SUM(F187:F197)</f>
        <v>21170</v>
      </c>
      <c r="G186" s="126">
        <f t="shared" si="35"/>
        <v>0</v>
      </c>
      <c r="H186" s="108">
        <f t="shared" si="35"/>
        <v>0</v>
      </c>
      <c r="I186" s="108">
        <f t="shared" si="35"/>
        <v>1000</v>
      </c>
      <c r="J186" s="76">
        <f t="shared" si="35"/>
        <v>20170</v>
      </c>
    </row>
    <row r="187" spans="1:10" ht="15.6" x14ac:dyDescent="0.3">
      <c r="A187" s="34"/>
      <c r="B187" s="35"/>
      <c r="C187" s="12">
        <v>637003</v>
      </c>
      <c r="D187" s="12">
        <v>41</v>
      </c>
      <c r="E187" s="61" t="s">
        <v>112</v>
      </c>
      <c r="F187" s="131">
        <v>400</v>
      </c>
      <c r="G187" s="119"/>
      <c r="H187" s="35"/>
      <c r="I187" s="149"/>
      <c r="J187" s="131">
        <f t="shared" si="27"/>
        <v>400</v>
      </c>
    </row>
    <row r="188" spans="1:10" ht="15.6" x14ac:dyDescent="0.3">
      <c r="A188" s="34"/>
      <c r="B188" s="35"/>
      <c r="C188" s="12">
        <v>637004</v>
      </c>
      <c r="D188" s="12">
        <v>41</v>
      </c>
      <c r="E188" s="61" t="s">
        <v>113</v>
      </c>
      <c r="F188" s="131">
        <v>1600</v>
      </c>
      <c r="G188" s="119"/>
      <c r="H188" s="35"/>
      <c r="I188" s="149"/>
      <c r="J188" s="131">
        <f t="shared" si="27"/>
        <v>1600</v>
      </c>
    </row>
    <row r="189" spans="1:10" ht="31.2" x14ac:dyDescent="0.3">
      <c r="A189" s="34"/>
      <c r="B189" s="35"/>
      <c r="C189" s="12">
        <v>637005</v>
      </c>
      <c r="D189" s="12">
        <v>41</v>
      </c>
      <c r="E189" s="84" t="s">
        <v>243</v>
      </c>
      <c r="F189" s="131">
        <v>3000</v>
      </c>
      <c r="G189" s="119"/>
      <c r="H189" s="35"/>
      <c r="I189" s="149"/>
      <c r="J189" s="131">
        <f t="shared" si="27"/>
        <v>3000</v>
      </c>
    </row>
    <row r="190" spans="1:10" ht="15.6" x14ac:dyDescent="0.3">
      <c r="A190" s="34"/>
      <c r="B190" s="35"/>
      <c r="C190" s="12">
        <v>637006</v>
      </c>
      <c r="D190" s="12">
        <v>41</v>
      </c>
      <c r="E190" s="61" t="s">
        <v>85</v>
      </c>
      <c r="F190" s="131">
        <v>38</v>
      </c>
      <c r="G190" s="119"/>
      <c r="H190" s="35"/>
      <c r="I190" s="149"/>
      <c r="J190" s="131">
        <f t="shared" si="27"/>
        <v>38</v>
      </c>
    </row>
    <row r="191" spans="1:10" ht="15.6" x14ac:dyDescent="0.3">
      <c r="A191" s="34"/>
      <c r="B191" s="35"/>
      <c r="C191" s="12">
        <v>637011</v>
      </c>
      <c r="D191" s="12">
        <v>41</v>
      </c>
      <c r="E191" s="61" t="s">
        <v>228</v>
      </c>
      <c r="F191" s="74"/>
      <c r="G191" s="119"/>
      <c r="H191" s="35"/>
      <c r="I191" s="149"/>
      <c r="J191" s="131">
        <f t="shared" si="27"/>
        <v>0</v>
      </c>
    </row>
    <row r="192" spans="1:10" ht="15.6" x14ac:dyDescent="0.3">
      <c r="A192" s="34"/>
      <c r="B192" s="35"/>
      <c r="C192" s="12">
        <v>637012</v>
      </c>
      <c r="D192" s="12">
        <v>41</v>
      </c>
      <c r="E192" s="61" t="s">
        <v>87</v>
      </c>
      <c r="F192" s="131">
        <v>300</v>
      </c>
      <c r="G192" s="119"/>
      <c r="H192" s="35"/>
      <c r="I192" s="149"/>
      <c r="J192" s="131">
        <f t="shared" si="27"/>
        <v>300</v>
      </c>
    </row>
    <row r="193" spans="1:10" ht="15.6" x14ac:dyDescent="0.3">
      <c r="A193" s="34"/>
      <c r="B193" s="35"/>
      <c r="C193" s="12">
        <v>637014</v>
      </c>
      <c r="D193" s="12">
        <v>41</v>
      </c>
      <c r="E193" s="61" t="s">
        <v>114</v>
      </c>
      <c r="F193" s="131">
        <v>3740</v>
      </c>
      <c r="G193" s="119"/>
      <c r="H193" s="35"/>
      <c r="I193" s="149"/>
      <c r="J193" s="131">
        <f t="shared" si="27"/>
        <v>3740</v>
      </c>
    </row>
    <row r="194" spans="1:10" ht="15.6" x14ac:dyDescent="0.3">
      <c r="A194" s="34"/>
      <c r="B194" s="35"/>
      <c r="C194" s="12">
        <v>637015</v>
      </c>
      <c r="D194" s="12">
        <v>41</v>
      </c>
      <c r="E194" s="61" t="s">
        <v>115</v>
      </c>
      <c r="F194" s="131">
        <v>2900</v>
      </c>
      <c r="G194" s="119"/>
      <c r="H194" s="35"/>
      <c r="I194" s="149"/>
      <c r="J194" s="131">
        <f t="shared" si="27"/>
        <v>2900</v>
      </c>
    </row>
    <row r="195" spans="1:10" ht="15.6" x14ac:dyDescent="0.3">
      <c r="A195" s="34"/>
      <c r="B195" s="35"/>
      <c r="C195" s="12">
        <v>637016</v>
      </c>
      <c r="D195" s="12">
        <v>41</v>
      </c>
      <c r="E195" s="61" t="s">
        <v>88</v>
      </c>
      <c r="F195" s="131">
        <v>1392</v>
      </c>
      <c r="G195" s="119"/>
      <c r="H195" s="35"/>
      <c r="I195" s="149"/>
      <c r="J195" s="131">
        <f t="shared" si="27"/>
        <v>1392</v>
      </c>
    </row>
    <row r="196" spans="1:10" ht="15.6" x14ac:dyDescent="0.3">
      <c r="A196" s="34"/>
      <c r="B196" s="35"/>
      <c r="C196" s="12">
        <v>637018</v>
      </c>
      <c r="D196" s="12">
        <v>41</v>
      </c>
      <c r="E196" s="61" t="s">
        <v>116</v>
      </c>
      <c r="F196" s="131">
        <v>7000</v>
      </c>
      <c r="G196" s="119"/>
      <c r="H196" s="35"/>
      <c r="I196" s="131">
        <v>1000</v>
      </c>
      <c r="J196" s="131">
        <f t="shared" si="27"/>
        <v>6000</v>
      </c>
    </row>
    <row r="197" spans="1:10" ht="19.2" customHeight="1" x14ac:dyDescent="0.3">
      <c r="A197" s="34"/>
      <c r="B197" s="35"/>
      <c r="C197" s="12">
        <v>637040</v>
      </c>
      <c r="D197" s="12">
        <v>41</v>
      </c>
      <c r="E197" s="80" t="s">
        <v>117</v>
      </c>
      <c r="F197" s="131">
        <v>800</v>
      </c>
      <c r="G197" s="119"/>
      <c r="H197" s="35"/>
      <c r="I197" s="149"/>
      <c r="J197" s="131">
        <f t="shared" si="27"/>
        <v>800</v>
      </c>
    </row>
    <row r="198" spans="1:10" ht="31.2" x14ac:dyDescent="0.3">
      <c r="A198" s="37" t="s">
        <v>118</v>
      </c>
      <c r="B198" s="38">
        <v>630</v>
      </c>
      <c r="C198" s="39"/>
      <c r="D198" s="43" t="s">
        <v>238</v>
      </c>
      <c r="E198" s="90" t="s">
        <v>119</v>
      </c>
      <c r="F198" s="136">
        <f t="shared" ref="F198:J198" si="36">F207+F201+F199+F203</f>
        <v>134000</v>
      </c>
      <c r="G198" s="120">
        <f t="shared" si="36"/>
        <v>0</v>
      </c>
      <c r="H198" s="103">
        <f t="shared" si="36"/>
        <v>0</v>
      </c>
      <c r="I198" s="103">
        <f t="shared" si="36"/>
        <v>10000</v>
      </c>
      <c r="J198" s="136">
        <f t="shared" si="36"/>
        <v>124000</v>
      </c>
    </row>
    <row r="199" spans="1:10" ht="15.6" x14ac:dyDescent="0.3">
      <c r="A199" s="34"/>
      <c r="B199" s="32">
        <v>632</v>
      </c>
      <c r="C199" s="32"/>
      <c r="D199" s="32">
        <v>41</v>
      </c>
      <c r="E199" s="88" t="s">
        <v>53</v>
      </c>
      <c r="F199" s="76">
        <f t="shared" ref="F199:J199" si="37">SUM(F200)</f>
        <v>1500</v>
      </c>
      <c r="G199" s="126">
        <f t="shared" si="37"/>
        <v>0</v>
      </c>
      <c r="H199" s="108">
        <f t="shared" si="37"/>
        <v>0</v>
      </c>
      <c r="I199" s="108">
        <f t="shared" si="37"/>
        <v>0</v>
      </c>
      <c r="J199" s="76">
        <f t="shared" si="37"/>
        <v>1500</v>
      </c>
    </row>
    <row r="200" spans="1:10" ht="15.6" x14ac:dyDescent="0.3">
      <c r="A200" s="34"/>
      <c r="B200" s="12"/>
      <c r="C200" s="12">
        <v>632002</v>
      </c>
      <c r="D200" s="12">
        <v>41</v>
      </c>
      <c r="E200" s="61" t="s">
        <v>120</v>
      </c>
      <c r="F200" s="131">
        <v>1500</v>
      </c>
      <c r="G200" s="119"/>
      <c r="H200" s="35"/>
      <c r="I200" s="149"/>
      <c r="J200" s="131">
        <f t="shared" si="27"/>
        <v>1500</v>
      </c>
    </row>
    <row r="201" spans="1:10" ht="15.6" x14ac:dyDescent="0.3">
      <c r="A201" s="34"/>
      <c r="B201" s="32">
        <v>633</v>
      </c>
      <c r="C201" s="32"/>
      <c r="D201" s="32">
        <v>41</v>
      </c>
      <c r="E201" s="88" t="s">
        <v>58</v>
      </c>
      <c r="F201" s="76">
        <f t="shared" ref="F201:J201" si="38">F202</f>
        <v>1500</v>
      </c>
      <c r="G201" s="126">
        <f t="shared" si="38"/>
        <v>0</v>
      </c>
      <c r="H201" s="108">
        <f t="shared" si="38"/>
        <v>0</v>
      </c>
      <c r="I201" s="108">
        <f t="shared" si="38"/>
        <v>0</v>
      </c>
      <c r="J201" s="76">
        <f t="shared" si="38"/>
        <v>1500</v>
      </c>
    </row>
    <row r="202" spans="1:10" ht="15.6" x14ac:dyDescent="0.3">
      <c r="A202" s="34"/>
      <c r="B202" s="12"/>
      <c r="C202" s="12">
        <v>633006</v>
      </c>
      <c r="D202" s="12">
        <v>41</v>
      </c>
      <c r="E202" s="61" t="s">
        <v>121</v>
      </c>
      <c r="F202" s="131">
        <v>1500</v>
      </c>
      <c r="G202" s="119"/>
      <c r="H202" s="35"/>
      <c r="I202" s="149"/>
      <c r="J202" s="131">
        <f t="shared" si="27"/>
        <v>1500</v>
      </c>
    </row>
    <row r="203" spans="1:10" ht="31.2" x14ac:dyDescent="0.3">
      <c r="A203" s="34"/>
      <c r="B203" s="32">
        <v>635</v>
      </c>
      <c r="C203" s="32"/>
      <c r="D203" s="33" t="s">
        <v>238</v>
      </c>
      <c r="E203" s="88" t="s">
        <v>73</v>
      </c>
      <c r="F203" s="76">
        <f>F205+F204+F206</f>
        <v>91000</v>
      </c>
      <c r="G203" s="126">
        <f t="shared" ref="G203:J203" si="39">G205+G204+G206</f>
        <v>0</v>
      </c>
      <c r="H203" s="108">
        <f t="shared" si="39"/>
        <v>0</v>
      </c>
      <c r="I203" s="108">
        <f t="shared" si="39"/>
        <v>10000</v>
      </c>
      <c r="J203" s="76">
        <f t="shared" si="39"/>
        <v>81000</v>
      </c>
    </row>
    <row r="204" spans="1:10" ht="15.6" x14ac:dyDescent="0.3">
      <c r="A204" s="34"/>
      <c r="B204" s="12"/>
      <c r="C204" s="12">
        <v>635006</v>
      </c>
      <c r="D204" s="12" t="s">
        <v>24</v>
      </c>
      <c r="E204" s="80" t="s">
        <v>122</v>
      </c>
      <c r="F204" s="74"/>
      <c r="G204" s="119"/>
      <c r="H204" s="35"/>
      <c r="I204" s="149"/>
      <c r="J204" s="131">
        <f t="shared" si="27"/>
        <v>0</v>
      </c>
    </row>
    <row r="205" spans="1:10" ht="15.6" x14ac:dyDescent="0.3">
      <c r="A205" s="34"/>
      <c r="B205" s="12"/>
      <c r="C205" s="12">
        <v>635006</v>
      </c>
      <c r="D205" s="12">
        <v>41</v>
      </c>
      <c r="E205" s="80" t="s">
        <v>123</v>
      </c>
      <c r="F205" s="131">
        <v>5000</v>
      </c>
      <c r="G205" s="119"/>
      <c r="H205" s="35"/>
      <c r="I205" s="149"/>
      <c r="J205" s="131">
        <f t="shared" si="27"/>
        <v>5000</v>
      </c>
    </row>
    <row r="206" spans="1:10" ht="15.6" x14ac:dyDescent="0.3">
      <c r="A206" s="34"/>
      <c r="B206" s="12"/>
      <c r="C206" s="12">
        <v>635006</v>
      </c>
      <c r="D206" s="12">
        <v>41</v>
      </c>
      <c r="E206" s="80" t="s">
        <v>123</v>
      </c>
      <c r="F206" s="144">
        <v>86000</v>
      </c>
      <c r="G206" s="119"/>
      <c r="H206" s="35"/>
      <c r="I206" s="144">
        <v>10000</v>
      </c>
      <c r="J206" s="131">
        <f t="shared" ref="J206:J268" si="40">F206+G206+H206-I206</f>
        <v>76000</v>
      </c>
    </row>
    <row r="207" spans="1:10" ht="15.6" x14ac:dyDescent="0.3">
      <c r="A207" s="34"/>
      <c r="B207" s="32">
        <v>637</v>
      </c>
      <c r="C207" s="32"/>
      <c r="D207" s="32">
        <v>41</v>
      </c>
      <c r="E207" s="88" t="s">
        <v>82</v>
      </c>
      <c r="F207" s="76">
        <f t="shared" ref="F207:J207" si="41">SUM(F208:F209)</f>
        <v>40000</v>
      </c>
      <c r="G207" s="126">
        <f t="shared" si="41"/>
        <v>0</v>
      </c>
      <c r="H207" s="108">
        <f t="shared" si="41"/>
        <v>0</v>
      </c>
      <c r="I207" s="108">
        <f t="shared" si="41"/>
        <v>0</v>
      </c>
      <c r="J207" s="76">
        <f t="shared" si="41"/>
        <v>40000</v>
      </c>
    </row>
    <row r="208" spans="1:10" ht="15.6" x14ac:dyDescent="0.3">
      <c r="A208" s="34"/>
      <c r="B208" s="12"/>
      <c r="C208" s="12">
        <v>637004</v>
      </c>
      <c r="D208" s="12">
        <v>41</v>
      </c>
      <c r="E208" s="61" t="s">
        <v>124</v>
      </c>
      <c r="F208" s="131">
        <v>40000</v>
      </c>
      <c r="G208" s="119"/>
      <c r="H208" s="35"/>
      <c r="I208" s="149"/>
      <c r="J208" s="131">
        <f t="shared" si="40"/>
        <v>40000</v>
      </c>
    </row>
    <row r="209" spans="1:10" ht="15.6" x14ac:dyDescent="0.3">
      <c r="A209" s="34"/>
      <c r="B209" s="12"/>
      <c r="C209" s="12">
        <v>637004</v>
      </c>
      <c r="D209" s="12">
        <v>41</v>
      </c>
      <c r="E209" s="61" t="s">
        <v>125</v>
      </c>
      <c r="F209" s="131"/>
      <c r="G209" s="119"/>
      <c r="H209" s="35"/>
      <c r="I209" s="149"/>
      <c r="J209" s="131">
        <f t="shared" si="40"/>
        <v>0</v>
      </c>
    </row>
    <row r="210" spans="1:10" ht="15.6" x14ac:dyDescent="0.3">
      <c r="A210" s="37" t="s">
        <v>126</v>
      </c>
      <c r="B210" s="16"/>
      <c r="C210" s="16"/>
      <c r="D210" s="17">
        <v>41</v>
      </c>
      <c r="E210" s="90" t="s">
        <v>127</v>
      </c>
      <c r="F210" s="136">
        <f t="shared" ref="F210:J210" si="42">F211</f>
        <v>1000</v>
      </c>
      <c r="G210" s="120">
        <f t="shared" si="42"/>
        <v>0</v>
      </c>
      <c r="H210" s="103">
        <f t="shared" si="42"/>
        <v>0</v>
      </c>
      <c r="I210" s="103">
        <f t="shared" si="42"/>
        <v>0</v>
      </c>
      <c r="J210" s="136">
        <f t="shared" si="42"/>
        <v>1000</v>
      </c>
    </row>
    <row r="211" spans="1:10" ht="15.6" x14ac:dyDescent="0.3">
      <c r="A211" s="34"/>
      <c r="B211" s="32">
        <v>630</v>
      </c>
      <c r="C211" s="12"/>
      <c r="D211" s="32">
        <v>41</v>
      </c>
      <c r="E211" s="88" t="s">
        <v>128</v>
      </c>
      <c r="F211" s="131">
        <f t="shared" ref="F211:J211" si="43">SUM(F212:F213)</f>
        <v>1000</v>
      </c>
      <c r="G211" s="127">
        <f t="shared" si="43"/>
        <v>0</v>
      </c>
      <c r="H211" s="102">
        <f t="shared" si="43"/>
        <v>0</v>
      </c>
      <c r="I211" s="102">
        <f t="shared" si="43"/>
        <v>0</v>
      </c>
      <c r="J211" s="131">
        <f t="shared" si="43"/>
        <v>1000</v>
      </c>
    </row>
    <row r="212" spans="1:10" ht="15.6" x14ac:dyDescent="0.3">
      <c r="A212" s="34"/>
      <c r="B212" s="32"/>
      <c r="C212" s="12">
        <v>633004</v>
      </c>
      <c r="D212" s="32">
        <v>41</v>
      </c>
      <c r="E212" s="61" t="s">
        <v>265</v>
      </c>
      <c r="F212" s="131"/>
      <c r="G212" s="119"/>
      <c r="H212" s="35"/>
      <c r="I212" s="149"/>
      <c r="J212" s="131">
        <f t="shared" si="40"/>
        <v>0</v>
      </c>
    </row>
    <row r="213" spans="1:10" ht="15.6" x14ac:dyDescent="0.3">
      <c r="A213" s="34"/>
      <c r="B213" s="12"/>
      <c r="C213" s="12">
        <v>637004</v>
      </c>
      <c r="D213" s="12">
        <v>41</v>
      </c>
      <c r="E213" s="61" t="s">
        <v>129</v>
      </c>
      <c r="F213" s="131">
        <v>1000</v>
      </c>
      <c r="G213" s="119"/>
      <c r="H213" s="35"/>
      <c r="I213" s="149"/>
      <c r="J213" s="131">
        <f t="shared" si="40"/>
        <v>1000</v>
      </c>
    </row>
    <row r="214" spans="1:10" ht="15.6" x14ac:dyDescent="0.3">
      <c r="A214" s="37" t="s">
        <v>130</v>
      </c>
      <c r="B214" s="17">
        <v>630</v>
      </c>
      <c r="C214" s="16"/>
      <c r="D214" s="17">
        <v>41</v>
      </c>
      <c r="E214" s="90" t="s">
        <v>131</v>
      </c>
      <c r="F214" s="136">
        <f t="shared" ref="F214:J214" si="44">F220+F215+F218</f>
        <v>3530</v>
      </c>
      <c r="G214" s="120">
        <f t="shared" si="44"/>
        <v>0</v>
      </c>
      <c r="H214" s="103">
        <f t="shared" si="44"/>
        <v>0</v>
      </c>
      <c r="I214" s="103">
        <f t="shared" si="44"/>
        <v>0</v>
      </c>
      <c r="J214" s="136">
        <f t="shared" si="44"/>
        <v>3530</v>
      </c>
    </row>
    <row r="215" spans="1:10" ht="15.6" x14ac:dyDescent="0.3">
      <c r="A215" s="34"/>
      <c r="B215" s="32">
        <v>633</v>
      </c>
      <c r="C215" s="32"/>
      <c r="D215" s="32">
        <v>41</v>
      </c>
      <c r="E215" s="88" t="s">
        <v>58</v>
      </c>
      <c r="F215" s="75">
        <f t="shared" ref="F215:J215" si="45">SUM(F216:F217)</f>
        <v>2950</v>
      </c>
      <c r="G215" s="124">
        <f t="shared" si="45"/>
        <v>0</v>
      </c>
      <c r="H215" s="107">
        <f t="shared" si="45"/>
        <v>0</v>
      </c>
      <c r="I215" s="107">
        <f t="shared" si="45"/>
        <v>0</v>
      </c>
      <c r="J215" s="75">
        <f t="shared" si="45"/>
        <v>2950</v>
      </c>
    </row>
    <row r="216" spans="1:10" ht="15.6" x14ac:dyDescent="0.3">
      <c r="A216" s="34"/>
      <c r="B216" s="12"/>
      <c r="C216" s="12">
        <v>633004</v>
      </c>
      <c r="D216" s="12">
        <v>41</v>
      </c>
      <c r="E216" s="61" t="s">
        <v>132</v>
      </c>
      <c r="F216" s="131">
        <v>500</v>
      </c>
      <c r="G216" s="119"/>
      <c r="H216" s="35"/>
      <c r="I216" s="149"/>
      <c r="J216" s="131">
        <f t="shared" si="40"/>
        <v>500</v>
      </c>
    </row>
    <row r="217" spans="1:10" ht="30" x14ac:dyDescent="0.3">
      <c r="A217" s="34"/>
      <c r="B217" s="12"/>
      <c r="C217" s="12">
        <v>633006</v>
      </c>
      <c r="D217" s="12">
        <v>41</v>
      </c>
      <c r="E217" s="80" t="s">
        <v>133</v>
      </c>
      <c r="F217" s="131">
        <v>2450</v>
      </c>
      <c r="G217" s="119"/>
      <c r="H217" s="35"/>
      <c r="I217" s="149"/>
      <c r="J217" s="131">
        <f t="shared" si="40"/>
        <v>2450</v>
      </c>
    </row>
    <row r="218" spans="1:10" ht="15.6" x14ac:dyDescent="0.3">
      <c r="A218" s="34"/>
      <c r="B218" s="32">
        <v>635</v>
      </c>
      <c r="C218" s="32"/>
      <c r="D218" s="32">
        <v>41</v>
      </c>
      <c r="E218" s="89" t="s">
        <v>73</v>
      </c>
      <c r="F218" s="75">
        <f>F219</f>
        <v>380</v>
      </c>
      <c r="G218" s="124">
        <f t="shared" ref="G218:J218" si="46">G219</f>
        <v>0</v>
      </c>
      <c r="H218" s="107">
        <f t="shared" si="46"/>
        <v>0</v>
      </c>
      <c r="I218" s="107">
        <f t="shared" si="46"/>
        <v>0</v>
      </c>
      <c r="J218" s="75">
        <f t="shared" si="46"/>
        <v>380</v>
      </c>
    </row>
    <row r="219" spans="1:10" ht="15.6" x14ac:dyDescent="0.3">
      <c r="A219" s="34"/>
      <c r="B219" s="12"/>
      <c r="C219" s="12">
        <v>635006</v>
      </c>
      <c r="D219" s="12">
        <v>41</v>
      </c>
      <c r="E219" s="80" t="s">
        <v>222</v>
      </c>
      <c r="F219" s="131">
        <v>380</v>
      </c>
      <c r="G219" s="119"/>
      <c r="H219" s="35"/>
      <c r="I219" s="149"/>
      <c r="J219" s="131">
        <f t="shared" si="40"/>
        <v>380</v>
      </c>
    </row>
    <row r="220" spans="1:10" ht="15.6" x14ac:dyDescent="0.3">
      <c r="A220" s="34"/>
      <c r="B220" s="32">
        <v>637</v>
      </c>
      <c r="C220" s="32"/>
      <c r="D220" s="32">
        <v>41</v>
      </c>
      <c r="E220" s="88" t="s">
        <v>82</v>
      </c>
      <c r="F220" s="76">
        <f t="shared" ref="F220:J220" si="47">SUM(F221)</f>
        <v>200</v>
      </c>
      <c r="G220" s="126">
        <f t="shared" si="47"/>
        <v>0</v>
      </c>
      <c r="H220" s="108">
        <f t="shared" si="47"/>
        <v>0</v>
      </c>
      <c r="I220" s="108">
        <f t="shared" si="47"/>
        <v>0</v>
      </c>
      <c r="J220" s="76">
        <f t="shared" si="47"/>
        <v>200</v>
      </c>
    </row>
    <row r="221" spans="1:10" ht="15.6" x14ac:dyDescent="0.3">
      <c r="A221" s="34"/>
      <c r="B221" s="12"/>
      <c r="C221" s="12">
        <v>637004</v>
      </c>
      <c r="D221" s="12">
        <v>41</v>
      </c>
      <c r="E221" s="61" t="s">
        <v>113</v>
      </c>
      <c r="F221" s="131">
        <v>200</v>
      </c>
      <c r="G221" s="119"/>
      <c r="H221" s="35"/>
      <c r="I221" s="149"/>
      <c r="J221" s="131">
        <f t="shared" si="40"/>
        <v>200</v>
      </c>
    </row>
    <row r="222" spans="1:10" ht="31.2" x14ac:dyDescent="0.3">
      <c r="A222" s="37" t="s">
        <v>134</v>
      </c>
      <c r="B222" s="38">
        <v>630</v>
      </c>
      <c r="C222" s="16"/>
      <c r="D222" s="17">
        <v>41</v>
      </c>
      <c r="E222" s="90" t="s">
        <v>135</v>
      </c>
      <c r="F222" s="136">
        <f t="shared" ref="F222:J222" si="48">F223</f>
        <v>7000</v>
      </c>
      <c r="G222" s="120">
        <f t="shared" si="48"/>
        <v>0</v>
      </c>
      <c r="H222" s="103">
        <f t="shared" si="48"/>
        <v>0</v>
      </c>
      <c r="I222" s="103">
        <f t="shared" si="48"/>
        <v>0</v>
      </c>
      <c r="J222" s="136">
        <f t="shared" si="48"/>
        <v>7000</v>
      </c>
    </row>
    <row r="223" spans="1:10" ht="15.6" x14ac:dyDescent="0.3">
      <c r="A223" s="34"/>
      <c r="B223" s="32">
        <v>637</v>
      </c>
      <c r="C223" s="32"/>
      <c r="D223" s="32">
        <v>41</v>
      </c>
      <c r="E223" s="88" t="s">
        <v>104</v>
      </c>
      <c r="F223" s="76">
        <f t="shared" ref="F223:J223" si="49">SUM(F224)</f>
        <v>7000</v>
      </c>
      <c r="G223" s="126">
        <f t="shared" si="49"/>
        <v>0</v>
      </c>
      <c r="H223" s="108">
        <f t="shared" si="49"/>
        <v>0</v>
      </c>
      <c r="I223" s="108">
        <f t="shared" si="49"/>
        <v>0</v>
      </c>
      <c r="J223" s="76">
        <f t="shared" si="49"/>
        <v>7000</v>
      </c>
    </row>
    <row r="224" spans="1:10" ht="15.6" x14ac:dyDescent="0.3">
      <c r="A224" s="34"/>
      <c r="B224" s="12"/>
      <c r="C224" s="12">
        <v>637004</v>
      </c>
      <c r="D224" s="12">
        <v>41</v>
      </c>
      <c r="E224" s="82" t="s">
        <v>136</v>
      </c>
      <c r="F224" s="131">
        <v>7000</v>
      </c>
      <c r="G224" s="119"/>
      <c r="H224" s="35"/>
      <c r="I224" s="149"/>
      <c r="J224" s="131">
        <f t="shared" si="40"/>
        <v>7000</v>
      </c>
    </row>
    <row r="225" spans="1:10" ht="46.8" x14ac:dyDescent="0.3">
      <c r="A225" s="44" t="s">
        <v>137</v>
      </c>
      <c r="B225" s="16"/>
      <c r="C225" s="16"/>
      <c r="D225" s="45" t="s">
        <v>301</v>
      </c>
      <c r="E225" s="81" t="s">
        <v>138</v>
      </c>
      <c r="F225" s="136">
        <f>F326+F242+F357+F226+F271+F298</f>
        <v>347156</v>
      </c>
      <c r="G225" s="120">
        <f t="shared" ref="G225:J225" si="50">G326+G242+G357+G226+G271+G298</f>
        <v>0</v>
      </c>
      <c r="H225" s="103">
        <f t="shared" si="50"/>
        <v>36000</v>
      </c>
      <c r="I225" s="103">
        <f t="shared" si="50"/>
        <v>30000</v>
      </c>
      <c r="J225" s="136">
        <f t="shared" si="50"/>
        <v>353156</v>
      </c>
    </row>
    <row r="226" spans="1:10" ht="31.2" x14ac:dyDescent="0.3">
      <c r="A226" s="46" t="s">
        <v>137</v>
      </c>
      <c r="B226" s="47"/>
      <c r="C226" s="47"/>
      <c r="D226" s="48" t="s">
        <v>139</v>
      </c>
      <c r="E226" s="91" t="s">
        <v>240</v>
      </c>
      <c r="F226" s="145">
        <f>F236+F234+F227</f>
        <v>810</v>
      </c>
      <c r="G226" s="128">
        <f t="shared" ref="G226:J226" si="51">G236+G234+G227</f>
        <v>0</v>
      </c>
      <c r="H226" s="109">
        <f t="shared" si="51"/>
        <v>0</v>
      </c>
      <c r="I226" s="109">
        <f t="shared" si="51"/>
        <v>0</v>
      </c>
      <c r="J226" s="145">
        <f t="shared" si="51"/>
        <v>810</v>
      </c>
    </row>
    <row r="227" spans="1:10" ht="15.6" x14ac:dyDescent="0.3">
      <c r="A227" s="51"/>
      <c r="B227" s="23">
        <v>630</v>
      </c>
      <c r="C227" s="21"/>
      <c r="D227" s="71">
        <v>41</v>
      </c>
      <c r="E227" s="85" t="s">
        <v>128</v>
      </c>
      <c r="F227" s="75">
        <f t="shared" ref="F227:J227" si="52">F232+F228</f>
        <v>800</v>
      </c>
      <c r="G227" s="124">
        <f t="shared" si="52"/>
        <v>0</v>
      </c>
      <c r="H227" s="107">
        <f t="shared" si="52"/>
        <v>0</v>
      </c>
      <c r="I227" s="107">
        <f t="shared" si="52"/>
        <v>0</v>
      </c>
      <c r="J227" s="75">
        <f t="shared" si="52"/>
        <v>800</v>
      </c>
    </row>
    <row r="228" spans="1:10" ht="15.6" x14ac:dyDescent="0.3">
      <c r="A228" s="51"/>
      <c r="B228" s="23">
        <v>633</v>
      </c>
      <c r="C228" s="21"/>
      <c r="D228" s="71">
        <v>41</v>
      </c>
      <c r="E228" s="85" t="s">
        <v>58</v>
      </c>
      <c r="F228" s="75">
        <f>F231+F230+F229</f>
        <v>800</v>
      </c>
      <c r="G228" s="124">
        <f t="shared" ref="G228:J228" si="53">G231+G230+G229</f>
        <v>0</v>
      </c>
      <c r="H228" s="107">
        <f t="shared" si="53"/>
        <v>0</v>
      </c>
      <c r="I228" s="107">
        <f t="shared" si="53"/>
        <v>0</v>
      </c>
      <c r="J228" s="75">
        <f t="shared" si="53"/>
        <v>800</v>
      </c>
    </row>
    <row r="229" spans="1:10" ht="17.399999999999999" x14ac:dyDescent="0.3">
      <c r="A229" s="70"/>
      <c r="B229" s="21"/>
      <c r="C229" s="21">
        <v>633004</v>
      </c>
      <c r="D229" s="22">
        <v>41</v>
      </c>
      <c r="E229" s="82" t="s">
        <v>218</v>
      </c>
      <c r="F229" s="74">
        <v>300</v>
      </c>
      <c r="G229" s="119"/>
      <c r="H229" s="35"/>
      <c r="I229" s="149"/>
      <c r="J229" s="131">
        <f t="shared" si="40"/>
        <v>300</v>
      </c>
    </row>
    <row r="230" spans="1:10" ht="17.399999999999999" x14ac:dyDescent="0.3">
      <c r="A230" s="70"/>
      <c r="B230" s="21"/>
      <c r="C230" s="21">
        <v>633006</v>
      </c>
      <c r="D230" s="22">
        <v>41</v>
      </c>
      <c r="E230" s="82" t="s">
        <v>219</v>
      </c>
      <c r="F230" s="74">
        <v>100</v>
      </c>
      <c r="G230" s="119"/>
      <c r="H230" s="35"/>
      <c r="I230" s="149"/>
      <c r="J230" s="131">
        <f t="shared" si="40"/>
        <v>100</v>
      </c>
    </row>
    <row r="231" spans="1:10" ht="17.399999999999999" x14ac:dyDescent="0.3">
      <c r="A231" s="70"/>
      <c r="B231" s="21"/>
      <c r="C231" s="21">
        <v>633010</v>
      </c>
      <c r="D231" s="22">
        <v>41</v>
      </c>
      <c r="E231" s="82" t="s">
        <v>220</v>
      </c>
      <c r="F231" s="74">
        <v>400</v>
      </c>
      <c r="G231" s="119"/>
      <c r="H231" s="35"/>
      <c r="I231" s="149"/>
      <c r="J231" s="131">
        <f t="shared" si="40"/>
        <v>400</v>
      </c>
    </row>
    <row r="232" spans="1:10" ht="17.399999999999999" x14ac:dyDescent="0.3">
      <c r="A232" s="70"/>
      <c r="B232" s="23">
        <v>637</v>
      </c>
      <c r="C232" s="21"/>
      <c r="D232" s="24">
        <v>41</v>
      </c>
      <c r="E232" s="92" t="s">
        <v>82</v>
      </c>
      <c r="F232" s="75">
        <f t="shared" ref="F232:J232" si="54">F233</f>
        <v>0</v>
      </c>
      <c r="G232" s="124">
        <f t="shared" si="54"/>
        <v>0</v>
      </c>
      <c r="H232" s="107">
        <f t="shared" si="54"/>
        <v>0</v>
      </c>
      <c r="I232" s="107">
        <f t="shared" si="54"/>
        <v>0</v>
      </c>
      <c r="J232" s="75">
        <f t="shared" si="54"/>
        <v>0</v>
      </c>
    </row>
    <row r="233" spans="1:10" ht="17.399999999999999" x14ac:dyDescent="0.3">
      <c r="A233" s="70"/>
      <c r="B233" s="21"/>
      <c r="C233" s="21">
        <v>637015</v>
      </c>
      <c r="D233" s="22">
        <v>41</v>
      </c>
      <c r="E233" s="82" t="s">
        <v>221</v>
      </c>
      <c r="F233" s="74"/>
      <c r="G233" s="119"/>
      <c r="H233" s="35"/>
      <c r="I233" s="149"/>
      <c r="J233" s="131">
        <f t="shared" si="40"/>
        <v>0</v>
      </c>
    </row>
    <row r="234" spans="1:10" ht="17.399999999999999" x14ac:dyDescent="0.3">
      <c r="A234" s="70"/>
      <c r="B234" s="23">
        <v>610</v>
      </c>
      <c r="C234" s="23"/>
      <c r="D234" s="24" t="s">
        <v>22</v>
      </c>
      <c r="E234" s="92" t="s">
        <v>34</v>
      </c>
      <c r="F234" s="75">
        <f>F235</f>
        <v>0</v>
      </c>
      <c r="G234" s="124">
        <f t="shared" ref="G234:J234" si="55">G235</f>
        <v>0</v>
      </c>
      <c r="H234" s="107">
        <f t="shared" si="55"/>
        <v>0</v>
      </c>
      <c r="I234" s="107">
        <f t="shared" si="55"/>
        <v>0</v>
      </c>
      <c r="J234" s="75">
        <f t="shared" si="55"/>
        <v>0</v>
      </c>
    </row>
    <row r="235" spans="1:10" ht="17.399999999999999" x14ac:dyDescent="0.3">
      <c r="A235" s="70"/>
      <c r="B235" s="21">
        <v>611</v>
      </c>
      <c r="C235" s="21"/>
      <c r="D235" s="22" t="s">
        <v>22</v>
      </c>
      <c r="E235" s="82" t="s">
        <v>35</v>
      </c>
      <c r="F235" s="74"/>
      <c r="G235" s="119"/>
      <c r="H235" s="35"/>
      <c r="I235" s="149"/>
      <c r="J235" s="131">
        <f t="shared" si="40"/>
        <v>0</v>
      </c>
    </row>
    <row r="236" spans="1:10" ht="17.399999999999999" x14ac:dyDescent="0.3">
      <c r="A236" s="70"/>
      <c r="B236" s="23">
        <v>630</v>
      </c>
      <c r="C236" s="21"/>
      <c r="D236" s="24" t="s">
        <v>22</v>
      </c>
      <c r="E236" s="92" t="s">
        <v>128</v>
      </c>
      <c r="F236" s="75">
        <f>F237+F240</f>
        <v>10</v>
      </c>
      <c r="G236" s="124">
        <f t="shared" ref="G236:J236" si="56">G237+G240</f>
        <v>0</v>
      </c>
      <c r="H236" s="107">
        <f t="shared" si="56"/>
        <v>0</v>
      </c>
      <c r="I236" s="107">
        <f t="shared" si="56"/>
        <v>0</v>
      </c>
      <c r="J236" s="75">
        <f t="shared" si="56"/>
        <v>10</v>
      </c>
    </row>
    <row r="237" spans="1:10" ht="17.399999999999999" x14ac:dyDescent="0.3">
      <c r="A237" s="70"/>
      <c r="B237" s="23">
        <v>633</v>
      </c>
      <c r="C237" s="21"/>
      <c r="D237" s="24" t="s">
        <v>22</v>
      </c>
      <c r="E237" s="92" t="s">
        <v>58</v>
      </c>
      <c r="F237" s="75">
        <f>F239+F238</f>
        <v>0</v>
      </c>
      <c r="G237" s="124">
        <f t="shared" ref="G237:J237" si="57">G239+G238</f>
        <v>0</v>
      </c>
      <c r="H237" s="107">
        <f t="shared" si="57"/>
        <v>0</v>
      </c>
      <c r="I237" s="107">
        <f t="shared" si="57"/>
        <v>0</v>
      </c>
      <c r="J237" s="75">
        <f t="shared" si="57"/>
        <v>0</v>
      </c>
    </row>
    <row r="238" spans="1:10" ht="17.399999999999999" x14ac:dyDescent="0.3">
      <c r="A238" s="70"/>
      <c r="B238" s="21"/>
      <c r="C238" s="21">
        <v>633004</v>
      </c>
      <c r="D238" s="22" t="s">
        <v>22</v>
      </c>
      <c r="E238" s="82" t="s">
        <v>218</v>
      </c>
      <c r="F238" s="74"/>
      <c r="G238" s="119"/>
      <c r="H238" s="35"/>
      <c r="I238" s="149"/>
      <c r="J238" s="131">
        <f t="shared" si="40"/>
        <v>0</v>
      </c>
    </row>
    <row r="239" spans="1:10" ht="17.399999999999999" x14ac:dyDescent="0.3">
      <c r="A239" s="70"/>
      <c r="B239" s="21"/>
      <c r="C239" s="21">
        <v>633010</v>
      </c>
      <c r="D239" s="22" t="s">
        <v>22</v>
      </c>
      <c r="E239" s="82" t="s">
        <v>220</v>
      </c>
      <c r="F239" s="74"/>
      <c r="G239" s="119"/>
      <c r="H239" s="35"/>
      <c r="I239" s="149"/>
      <c r="J239" s="131">
        <f t="shared" si="40"/>
        <v>0</v>
      </c>
    </row>
    <row r="240" spans="1:10" ht="17.399999999999999" x14ac:dyDescent="0.3">
      <c r="A240" s="70"/>
      <c r="B240" s="23">
        <v>637</v>
      </c>
      <c r="C240" s="23"/>
      <c r="D240" s="24" t="s">
        <v>22</v>
      </c>
      <c r="E240" s="92" t="s">
        <v>82</v>
      </c>
      <c r="F240" s="75">
        <f>F241</f>
        <v>10</v>
      </c>
      <c r="G240" s="124">
        <f t="shared" ref="G240:J240" si="58">G241</f>
        <v>0</v>
      </c>
      <c r="H240" s="107">
        <f t="shared" si="58"/>
        <v>0</v>
      </c>
      <c r="I240" s="107">
        <f t="shared" si="58"/>
        <v>0</v>
      </c>
      <c r="J240" s="75">
        <f t="shared" si="58"/>
        <v>10</v>
      </c>
    </row>
    <row r="241" spans="1:10" ht="17.399999999999999" x14ac:dyDescent="0.3">
      <c r="A241" s="70"/>
      <c r="B241" s="21"/>
      <c r="C241" s="21">
        <v>637015</v>
      </c>
      <c r="D241" s="22" t="s">
        <v>22</v>
      </c>
      <c r="E241" s="82" t="s">
        <v>221</v>
      </c>
      <c r="F241" s="132">
        <v>10</v>
      </c>
      <c r="G241" s="119"/>
      <c r="H241" s="35"/>
      <c r="I241" s="149"/>
      <c r="J241" s="132">
        <f t="shared" si="40"/>
        <v>10</v>
      </c>
    </row>
    <row r="242" spans="1:10" ht="31.2" x14ac:dyDescent="0.3">
      <c r="A242" s="46" t="s">
        <v>137</v>
      </c>
      <c r="B242" s="47"/>
      <c r="C242" s="47"/>
      <c r="D242" s="48" t="s">
        <v>139</v>
      </c>
      <c r="E242" s="91" t="s">
        <v>241</v>
      </c>
      <c r="F242" s="145">
        <f t="shared" ref="F242:J242" si="59">F255+F246+F243+F264+F269</f>
        <v>94981</v>
      </c>
      <c r="G242" s="128">
        <f t="shared" si="59"/>
        <v>0</v>
      </c>
      <c r="H242" s="109">
        <f t="shared" si="59"/>
        <v>0</v>
      </c>
      <c r="I242" s="109">
        <f t="shared" si="59"/>
        <v>0</v>
      </c>
      <c r="J242" s="145">
        <f t="shared" si="59"/>
        <v>94981</v>
      </c>
    </row>
    <row r="243" spans="1:10" ht="15.6" x14ac:dyDescent="0.3">
      <c r="A243" s="34"/>
      <c r="B243" s="32">
        <v>610</v>
      </c>
      <c r="C243" s="32"/>
      <c r="D243" s="50" t="s">
        <v>139</v>
      </c>
      <c r="E243" s="88" t="s">
        <v>34</v>
      </c>
      <c r="F243" s="76">
        <f t="shared" ref="F243:J243" si="60">SUM(F244:F245)</f>
        <v>64839</v>
      </c>
      <c r="G243" s="126">
        <f t="shared" si="60"/>
        <v>0</v>
      </c>
      <c r="H243" s="108">
        <f t="shared" si="60"/>
        <v>0</v>
      </c>
      <c r="I243" s="108">
        <f t="shared" si="60"/>
        <v>0</v>
      </c>
      <c r="J243" s="76">
        <f t="shared" si="60"/>
        <v>64839</v>
      </c>
    </row>
    <row r="244" spans="1:10" ht="15.6" x14ac:dyDescent="0.3">
      <c r="A244" s="34"/>
      <c r="B244" s="12">
        <v>611</v>
      </c>
      <c r="C244" s="12"/>
      <c r="D244" s="50" t="s">
        <v>22</v>
      </c>
      <c r="E244" s="61" t="s">
        <v>35</v>
      </c>
      <c r="F244" s="132">
        <v>51871</v>
      </c>
      <c r="G244" s="119"/>
      <c r="H244" s="35"/>
      <c r="I244" s="149"/>
      <c r="J244" s="132">
        <f t="shared" si="40"/>
        <v>51871</v>
      </c>
    </row>
    <row r="245" spans="1:10" ht="15.6" x14ac:dyDescent="0.3">
      <c r="A245" s="34"/>
      <c r="B245" s="12">
        <v>611</v>
      </c>
      <c r="C245" s="12"/>
      <c r="D245" s="22">
        <v>41</v>
      </c>
      <c r="E245" s="61" t="s">
        <v>35</v>
      </c>
      <c r="F245" s="131">
        <v>12968</v>
      </c>
      <c r="G245" s="119"/>
      <c r="H245" s="35"/>
      <c r="I245" s="149"/>
      <c r="J245" s="131">
        <f t="shared" si="40"/>
        <v>12968</v>
      </c>
    </row>
    <row r="246" spans="1:10" ht="15.6" x14ac:dyDescent="0.3">
      <c r="A246" s="34"/>
      <c r="B246" s="32">
        <v>620</v>
      </c>
      <c r="C246" s="32"/>
      <c r="D246" s="50" t="s">
        <v>22</v>
      </c>
      <c r="E246" s="88" t="s">
        <v>39</v>
      </c>
      <c r="F246" s="146">
        <f t="shared" ref="F246:J246" si="61">SUM(F247:F254)</f>
        <v>18130</v>
      </c>
      <c r="G246" s="124">
        <f t="shared" si="61"/>
        <v>0</v>
      </c>
      <c r="H246" s="107">
        <f t="shared" si="61"/>
        <v>0</v>
      </c>
      <c r="I246" s="107">
        <f t="shared" si="61"/>
        <v>0</v>
      </c>
      <c r="J246" s="146">
        <f t="shared" si="61"/>
        <v>18130</v>
      </c>
    </row>
    <row r="247" spans="1:10" ht="15.6" x14ac:dyDescent="0.3">
      <c r="A247" s="34"/>
      <c r="B247" s="12">
        <v>621</v>
      </c>
      <c r="C247" s="12"/>
      <c r="D247" s="50" t="s">
        <v>22</v>
      </c>
      <c r="E247" s="61" t="s">
        <v>40</v>
      </c>
      <c r="F247" s="131">
        <v>3187</v>
      </c>
      <c r="G247" s="119"/>
      <c r="H247" s="35"/>
      <c r="I247" s="149"/>
      <c r="J247" s="131">
        <f t="shared" si="40"/>
        <v>3187</v>
      </c>
    </row>
    <row r="248" spans="1:10" ht="15.6" x14ac:dyDescent="0.3">
      <c r="A248" s="34"/>
      <c r="B248" s="12">
        <v>623</v>
      </c>
      <c r="C248" s="12"/>
      <c r="D248" s="50" t="s">
        <v>22</v>
      </c>
      <c r="E248" s="61" t="s">
        <v>41</v>
      </c>
      <c r="F248" s="131">
        <v>2001</v>
      </c>
      <c r="G248" s="119"/>
      <c r="H248" s="35"/>
      <c r="I248" s="149"/>
      <c r="J248" s="131">
        <f t="shared" si="40"/>
        <v>2001</v>
      </c>
    </row>
    <row r="249" spans="1:10" ht="15.6" x14ac:dyDescent="0.3">
      <c r="A249" s="34"/>
      <c r="B249" s="12">
        <v>625</v>
      </c>
      <c r="C249" s="12">
        <v>625001</v>
      </c>
      <c r="D249" s="50" t="s">
        <v>22</v>
      </c>
      <c r="E249" s="61" t="s">
        <v>42</v>
      </c>
      <c r="F249" s="131">
        <v>726</v>
      </c>
      <c r="G249" s="119"/>
      <c r="H249" s="35"/>
      <c r="I249" s="149"/>
      <c r="J249" s="131">
        <f t="shared" si="40"/>
        <v>726</v>
      </c>
    </row>
    <row r="250" spans="1:10" ht="15.6" x14ac:dyDescent="0.3">
      <c r="A250" s="34"/>
      <c r="B250" s="12"/>
      <c r="C250" s="12">
        <v>625002</v>
      </c>
      <c r="D250" s="50" t="s">
        <v>22</v>
      </c>
      <c r="E250" s="61" t="s">
        <v>43</v>
      </c>
      <c r="F250" s="131">
        <v>7262</v>
      </c>
      <c r="G250" s="119"/>
      <c r="H250" s="35"/>
      <c r="I250" s="149"/>
      <c r="J250" s="131">
        <f t="shared" si="40"/>
        <v>7262</v>
      </c>
    </row>
    <row r="251" spans="1:10" ht="15.6" x14ac:dyDescent="0.3">
      <c r="A251" s="34"/>
      <c r="B251" s="12"/>
      <c r="C251" s="12">
        <v>625003</v>
      </c>
      <c r="D251" s="50" t="s">
        <v>22</v>
      </c>
      <c r="E251" s="61" t="s">
        <v>44</v>
      </c>
      <c r="F251" s="131">
        <v>415</v>
      </c>
      <c r="G251" s="119"/>
      <c r="H251" s="35"/>
      <c r="I251" s="149"/>
      <c r="J251" s="131">
        <f t="shared" si="40"/>
        <v>415</v>
      </c>
    </row>
    <row r="252" spans="1:10" ht="15.6" x14ac:dyDescent="0.3">
      <c r="A252" s="34"/>
      <c r="B252" s="12"/>
      <c r="C252" s="12">
        <v>625004</v>
      </c>
      <c r="D252" s="50" t="s">
        <v>22</v>
      </c>
      <c r="E252" s="61" t="s">
        <v>45</v>
      </c>
      <c r="F252" s="131">
        <v>1556</v>
      </c>
      <c r="G252" s="119"/>
      <c r="H252" s="35"/>
      <c r="I252" s="149"/>
      <c r="J252" s="131">
        <f t="shared" si="40"/>
        <v>1556</v>
      </c>
    </row>
    <row r="253" spans="1:10" ht="15.6" x14ac:dyDescent="0.3">
      <c r="A253" s="34"/>
      <c r="B253" s="12"/>
      <c r="C253" s="12">
        <v>625005</v>
      </c>
      <c r="D253" s="50" t="s">
        <v>22</v>
      </c>
      <c r="E253" s="61" t="s">
        <v>46</v>
      </c>
      <c r="F253" s="131">
        <v>519</v>
      </c>
      <c r="G253" s="119"/>
      <c r="H253" s="35"/>
      <c r="I253" s="149"/>
      <c r="J253" s="131">
        <f t="shared" si="40"/>
        <v>519</v>
      </c>
    </row>
    <row r="254" spans="1:10" ht="15.6" x14ac:dyDescent="0.3">
      <c r="A254" s="34"/>
      <c r="B254" s="12"/>
      <c r="C254" s="12">
        <v>625007</v>
      </c>
      <c r="D254" s="50" t="s">
        <v>22</v>
      </c>
      <c r="E254" s="61" t="s">
        <v>47</v>
      </c>
      <c r="F254" s="131">
        <v>2464</v>
      </c>
      <c r="G254" s="119"/>
      <c r="H254" s="35"/>
      <c r="I254" s="149"/>
      <c r="J254" s="131">
        <f t="shared" si="40"/>
        <v>2464</v>
      </c>
    </row>
    <row r="255" spans="1:10" ht="15.6" x14ac:dyDescent="0.3">
      <c r="A255" s="34"/>
      <c r="B255" s="32">
        <v>620</v>
      </c>
      <c r="C255" s="32"/>
      <c r="D255" s="33">
        <v>41</v>
      </c>
      <c r="E255" s="88" t="s">
        <v>39</v>
      </c>
      <c r="F255" s="76">
        <f t="shared" ref="F255:J255" si="62">SUM(F256:F263)</f>
        <v>4532</v>
      </c>
      <c r="G255" s="126">
        <f t="shared" si="62"/>
        <v>0</v>
      </c>
      <c r="H255" s="108">
        <f t="shared" si="62"/>
        <v>0</v>
      </c>
      <c r="I255" s="108">
        <f t="shared" si="62"/>
        <v>0</v>
      </c>
      <c r="J255" s="76">
        <f t="shared" si="62"/>
        <v>4532</v>
      </c>
    </row>
    <row r="256" spans="1:10" ht="15.6" x14ac:dyDescent="0.3">
      <c r="A256" s="34"/>
      <c r="B256" s="12">
        <v>621</v>
      </c>
      <c r="C256" s="12"/>
      <c r="D256" s="13">
        <v>41</v>
      </c>
      <c r="E256" s="61" t="s">
        <v>40</v>
      </c>
      <c r="F256" s="131">
        <v>896</v>
      </c>
      <c r="G256" s="119"/>
      <c r="H256" s="35"/>
      <c r="I256" s="149"/>
      <c r="J256" s="131">
        <f t="shared" si="40"/>
        <v>896</v>
      </c>
    </row>
    <row r="257" spans="1:10" ht="15.6" x14ac:dyDescent="0.3">
      <c r="A257" s="34"/>
      <c r="B257" s="12">
        <v>623</v>
      </c>
      <c r="C257" s="12"/>
      <c r="D257" s="13">
        <v>41</v>
      </c>
      <c r="E257" s="61" t="s">
        <v>41</v>
      </c>
      <c r="F257" s="131">
        <v>401</v>
      </c>
      <c r="G257" s="119"/>
      <c r="H257" s="35"/>
      <c r="I257" s="149"/>
      <c r="J257" s="131">
        <f t="shared" si="40"/>
        <v>401</v>
      </c>
    </row>
    <row r="258" spans="1:10" ht="15.6" x14ac:dyDescent="0.3">
      <c r="A258" s="34"/>
      <c r="B258" s="12">
        <v>625</v>
      </c>
      <c r="C258" s="12">
        <v>625001</v>
      </c>
      <c r="D258" s="13">
        <v>41</v>
      </c>
      <c r="E258" s="61" t="s">
        <v>42</v>
      </c>
      <c r="F258" s="131">
        <v>181</v>
      </c>
      <c r="G258" s="119"/>
      <c r="H258" s="35"/>
      <c r="I258" s="149"/>
      <c r="J258" s="131">
        <f t="shared" si="40"/>
        <v>181</v>
      </c>
    </row>
    <row r="259" spans="1:10" ht="15.6" x14ac:dyDescent="0.3">
      <c r="A259" s="34"/>
      <c r="B259" s="12"/>
      <c r="C259" s="12">
        <v>625002</v>
      </c>
      <c r="D259" s="13">
        <v>41</v>
      </c>
      <c r="E259" s="61" t="s">
        <v>43</v>
      </c>
      <c r="F259" s="131">
        <v>1815</v>
      </c>
      <c r="G259" s="119"/>
      <c r="H259" s="35"/>
      <c r="I259" s="149"/>
      <c r="J259" s="131">
        <f t="shared" si="40"/>
        <v>1815</v>
      </c>
    </row>
    <row r="260" spans="1:10" ht="15.6" x14ac:dyDescent="0.3">
      <c r="A260" s="34"/>
      <c r="B260" s="12"/>
      <c r="C260" s="12">
        <v>625003</v>
      </c>
      <c r="D260" s="13">
        <v>41</v>
      </c>
      <c r="E260" s="61" t="s">
        <v>44</v>
      </c>
      <c r="F260" s="131">
        <v>104</v>
      </c>
      <c r="G260" s="119"/>
      <c r="H260" s="35"/>
      <c r="I260" s="149"/>
      <c r="J260" s="131">
        <f t="shared" si="40"/>
        <v>104</v>
      </c>
    </row>
    <row r="261" spans="1:10" ht="15.6" x14ac:dyDescent="0.3">
      <c r="A261" s="34"/>
      <c r="B261" s="12"/>
      <c r="C261" s="12">
        <v>625004</v>
      </c>
      <c r="D261" s="13">
        <v>41</v>
      </c>
      <c r="E261" s="61" t="s">
        <v>45</v>
      </c>
      <c r="F261" s="131">
        <v>389</v>
      </c>
      <c r="G261" s="119"/>
      <c r="H261" s="35"/>
      <c r="I261" s="149"/>
      <c r="J261" s="131">
        <f t="shared" si="40"/>
        <v>389</v>
      </c>
    </row>
    <row r="262" spans="1:10" ht="15.6" x14ac:dyDescent="0.3">
      <c r="A262" s="34"/>
      <c r="B262" s="12"/>
      <c r="C262" s="12">
        <v>625005</v>
      </c>
      <c r="D262" s="13">
        <v>41</v>
      </c>
      <c r="E262" s="61" t="s">
        <v>46</v>
      </c>
      <c r="F262" s="131">
        <v>130</v>
      </c>
      <c r="G262" s="119"/>
      <c r="H262" s="35"/>
      <c r="I262" s="149"/>
      <c r="J262" s="131">
        <f t="shared" si="40"/>
        <v>130</v>
      </c>
    </row>
    <row r="263" spans="1:10" ht="15.6" x14ac:dyDescent="0.3">
      <c r="A263" s="34"/>
      <c r="B263" s="12"/>
      <c r="C263" s="12">
        <v>625007</v>
      </c>
      <c r="D263" s="13">
        <v>41</v>
      </c>
      <c r="E263" s="61" t="s">
        <v>47</v>
      </c>
      <c r="F263" s="131">
        <v>616</v>
      </c>
      <c r="G263" s="119"/>
      <c r="H263" s="35"/>
      <c r="I263" s="149"/>
      <c r="J263" s="131">
        <f t="shared" si="40"/>
        <v>616</v>
      </c>
    </row>
    <row r="264" spans="1:10" ht="15.6" x14ac:dyDescent="0.3">
      <c r="A264" s="34"/>
      <c r="B264" s="32">
        <v>630</v>
      </c>
      <c r="C264" s="12"/>
      <c r="D264" s="33" t="s">
        <v>139</v>
      </c>
      <c r="E264" s="88" t="s">
        <v>128</v>
      </c>
      <c r="F264" s="76">
        <f t="shared" ref="F264:J264" si="63">SUM(F265:F268)</f>
        <v>7280</v>
      </c>
      <c r="G264" s="126">
        <f t="shared" si="63"/>
        <v>0</v>
      </c>
      <c r="H264" s="108">
        <f t="shared" si="63"/>
        <v>0</v>
      </c>
      <c r="I264" s="108">
        <f t="shared" si="63"/>
        <v>0</v>
      </c>
      <c r="J264" s="76">
        <f t="shared" si="63"/>
        <v>7280</v>
      </c>
    </row>
    <row r="265" spans="1:10" ht="15.6" x14ac:dyDescent="0.3">
      <c r="A265" s="34"/>
      <c r="B265" s="32"/>
      <c r="C265" s="12">
        <v>633010</v>
      </c>
      <c r="D265" s="13">
        <v>41</v>
      </c>
      <c r="E265" s="61" t="s">
        <v>140</v>
      </c>
      <c r="F265" s="131">
        <v>500</v>
      </c>
      <c r="G265" s="119"/>
      <c r="H265" s="35"/>
      <c r="I265" s="149"/>
      <c r="J265" s="131">
        <f t="shared" si="40"/>
        <v>500</v>
      </c>
    </row>
    <row r="266" spans="1:10" ht="15.6" x14ac:dyDescent="0.3">
      <c r="A266" s="34"/>
      <c r="B266" s="32"/>
      <c r="C266" s="12">
        <v>634001</v>
      </c>
      <c r="D266" s="13">
        <v>41</v>
      </c>
      <c r="E266" s="61" t="s">
        <v>141</v>
      </c>
      <c r="F266" s="131">
        <v>150</v>
      </c>
      <c r="G266" s="119"/>
      <c r="H266" s="35"/>
      <c r="I266" s="149"/>
      <c r="J266" s="131">
        <f t="shared" si="40"/>
        <v>150</v>
      </c>
    </row>
    <row r="267" spans="1:10" ht="15.6" x14ac:dyDescent="0.3">
      <c r="A267" s="34"/>
      <c r="B267" s="32"/>
      <c r="C267" s="12">
        <v>637014</v>
      </c>
      <c r="D267" s="13">
        <v>41</v>
      </c>
      <c r="E267" s="61" t="s">
        <v>114</v>
      </c>
      <c r="F267" s="131">
        <v>5711</v>
      </c>
      <c r="G267" s="119"/>
      <c r="H267" s="35"/>
      <c r="I267" s="149"/>
      <c r="J267" s="131">
        <f t="shared" si="40"/>
        <v>5711</v>
      </c>
    </row>
    <row r="268" spans="1:10" ht="15.6" x14ac:dyDescent="0.3">
      <c r="A268" s="34"/>
      <c r="B268" s="32"/>
      <c r="C268" s="12">
        <v>637016</v>
      </c>
      <c r="D268" s="13">
        <v>41</v>
      </c>
      <c r="E268" s="61" t="s">
        <v>142</v>
      </c>
      <c r="F268" s="131">
        <v>919</v>
      </c>
      <c r="G268" s="119"/>
      <c r="H268" s="35"/>
      <c r="I268" s="149"/>
      <c r="J268" s="131">
        <f t="shared" si="40"/>
        <v>919</v>
      </c>
    </row>
    <row r="269" spans="1:10" ht="15.6" x14ac:dyDescent="0.3">
      <c r="A269" s="34"/>
      <c r="B269" s="32">
        <v>640</v>
      </c>
      <c r="C269" s="12"/>
      <c r="D269" s="33">
        <v>41</v>
      </c>
      <c r="E269" s="88" t="s">
        <v>94</v>
      </c>
      <c r="F269" s="76">
        <f t="shared" ref="F269:J269" si="64">F270</f>
        <v>200</v>
      </c>
      <c r="G269" s="126">
        <f t="shared" si="64"/>
        <v>0</v>
      </c>
      <c r="H269" s="108">
        <f t="shared" si="64"/>
        <v>0</v>
      </c>
      <c r="I269" s="108">
        <f t="shared" si="64"/>
        <v>0</v>
      </c>
      <c r="J269" s="76">
        <f t="shared" si="64"/>
        <v>200</v>
      </c>
    </row>
    <row r="270" spans="1:10" ht="15" customHeight="1" x14ac:dyDescent="0.3">
      <c r="A270" s="34"/>
      <c r="B270" s="12">
        <v>642</v>
      </c>
      <c r="C270" s="12">
        <v>642015</v>
      </c>
      <c r="D270" s="13">
        <v>41</v>
      </c>
      <c r="E270" s="61" t="s">
        <v>101</v>
      </c>
      <c r="F270" s="131">
        <v>200</v>
      </c>
      <c r="G270" s="119"/>
      <c r="H270" s="35"/>
      <c r="I270" s="149"/>
      <c r="J270" s="131">
        <f t="shared" ref="J270:J333" si="65">F270+G270+H270-I270</f>
        <v>200</v>
      </c>
    </row>
    <row r="271" spans="1:10" ht="31.2" x14ac:dyDescent="0.3">
      <c r="A271" s="46" t="s">
        <v>137</v>
      </c>
      <c r="B271" s="47"/>
      <c r="C271" s="47"/>
      <c r="D271" s="48" t="s">
        <v>139</v>
      </c>
      <c r="E271" s="91" t="s">
        <v>226</v>
      </c>
      <c r="F271" s="145">
        <f t="shared" ref="F271:J271" si="66">F284+F275+F272+F293+F296</f>
        <v>10172</v>
      </c>
      <c r="G271" s="128">
        <f t="shared" si="66"/>
        <v>0</v>
      </c>
      <c r="H271" s="109">
        <f t="shared" si="66"/>
        <v>0</v>
      </c>
      <c r="I271" s="109">
        <f t="shared" si="66"/>
        <v>0</v>
      </c>
      <c r="J271" s="145">
        <f t="shared" si="66"/>
        <v>10172</v>
      </c>
    </row>
    <row r="272" spans="1:10" ht="15.6" x14ac:dyDescent="0.3">
      <c r="A272" s="34"/>
      <c r="B272" s="32">
        <v>610</v>
      </c>
      <c r="C272" s="32"/>
      <c r="D272" s="50" t="s">
        <v>139</v>
      </c>
      <c r="E272" s="88" t="s">
        <v>34</v>
      </c>
      <c r="F272" s="76">
        <f>SUM(F273:F274)</f>
        <v>7050</v>
      </c>
      <c r="G272" s="126">
        <f t="shared" ref="G272:J272" si="67">SUM(G273:G274)</f>
        <v>0</v>
      </c>
      <c r="H272" s="108">
        <f t="shared" si="67"/>
        <v>0</v>
      </c>
      <c r="I272" s="108">
        <f t="shared" si="67"/>
        <v>0</v>
      </c>
      <c r="J272" s="76">
        <f t="shared" si="67"/>
        <v>7050</v>
      </c>
    </row>
    <row r="273" spans="1:10" ht="15.6" x14ac:dyDescent="0.3">
      <c r="A273" s="34"/>
      <c r="B273" s="12">
        <v>611</v>
      </c>
      <c r="C273" s="12"/>
      <c r="D273" s="50" t="s">
        <v>22</v>
      </c>
      <c r="E273" s="61" t="s">
        <v>35</v>
      </c>
      <c r="F273" s="132">
        <v>5640</v>
      </c>
      <c r="G273" s="119"/>
      <c r="H273" s="35"/>
      <c r="I273" s="149"/>
      <c r="J273" s="132">
        <f t="shared" si="65"/>
        <v>5640</v>
      </c>
    </row>
    <row r="274" spans="1:10" ht="15.6" x14ac:dyDescent="0.3">
      <c r="A274" s="34"/>
      <c r="B274" s="12">
        <v>611</v>
      </c>
      <c r="C274" s="12"/>
      <c r="D274" s="22">
        <v>41</v>
      </c>
      <c r="E274" s="61" t="s">
        <v>35</v>
      </c>
      <c r="F274" s="131">
        <v>1410</v>
      </c>
      <c r="G274" s="119"/>
      <c r="H274" s="35"/>
      <c r="I274" s="149"/>
      <c r="J274" s="131">
        <f t="shared" si="65"/>
        <v>1410</v>
      </c>
    </row>
    <row r="275" spans="1:10" ht="15.6" x14ac:dyDescent="0.3">
      <c r="A275" s="34"/>
      <c r="B275" s="32">
        <v>620</v>
      </c>
      <c r="C275" s="32"/>
      <c r="D275" s="50" t="s">
        <v>22</v>
      </c>
      <c r="E275" s="88" t="s">
        <v>39</v>
      </c>
      <c r="F275" s="146">
        <f>SUM(F276:F283)</f>
        <v>1971</v>
      </c>
      <c r="G275" s="124">
        <f t="shared" ref="G275:J275" si="68">SUM(G276:G283)</f>
        <v>0</v>
      </c>
      <c r="H275" s="107">
        <f t="shared" si="68"/>
        <v>0</v>
      </c>
      <c r="I275" s="107">
        <f t="shared" si="68"/>
        <v>0</v>
      </c>
      <c r="J275" s="146">
        <f t="shared" si="68"/>
        <v>1971</v>
      </c>
    </row>
    <row r="276" spans="1:10" ht="15.6" x14ac:dyDescent="0.3">
      <c r="A276" s="34"/>
      <c r="B276" s="12">
        <v>621</v>
      </c>
      <c r="C276" s="32"/>
      <c r="D276" s="50" t="s">
        <v>22</v>
      </c>
      <c r="E276" s="61" t="s">
        <v>40</v>
      </c>
      <c r="F276" s="131">
        <v>64</v>
      </c>
      <c r="G276" s="119"/>
      <c r="H276" s="35"/>
      <c r="I276" s="149"/>
      <c r="J276" s="131">
        <f t="shared" si="65"/>
        <v>64</v>
      </c>
    </row>
    <row r="277" spans="1:10" ht="15.6" x14ac:dyDescent="0.3">
      <c r="A277" s="34"/>
      <c r="B277" s="12">
        <v>623</v>
      </c>
      <c r="C277" s="12"/>
      <c r="D277" s="50" t="s">
        <v>22</v>
      </c>
      <c r="E277" s="61" t="s">
        <v>41</v>
      </c>
      <c r="F277" s="131">
        <v>500</v>
      </c>
      <c r="G277" s="119"/>
      <c r="H277" s="35"/>
      <c r="I277" s="149"/>
      <c r="J277" s="131">
        <f t="shared" si="65"/>
        <v>500</v>
      </c>
    </row>
    <row r="278" spans="1:10" ht="15.6" x14ac:dyDescent="0.3">
      <c r="A278" s="34"/>
      <c r="B278" s="12">
        <v>625</v>
      </c>
      <c r="C278" s="12">
        <v>625001</v>
      </c>
      <c r="D278" s="50" t="s">
        <v>22</v>
      </c>
      <c r="E278" s="61" t="s">
        <v>42</v>
      </c>
      <c r="F278" s="131">
        <v>79</v>
      </c>
      <c r="G278" s="119"/>
      <c r="H278" s="35"/>
      <c r="I278" s="149"/>
      <c r="J278" s="131">
        <f t="shared" si="65"/>
        <v>79</v>
      </c>
    </row>
    <row r="279" spans="1:10" ht="15.6" x14ac:dyDescent="0.3">
      <c r="A279" s="34"/>
      <c r="B279" s="12"/>
      <c r="C279" s="12">
        <v>625002</v>
      </c>
      <c r="D279" s="50" t="s">
        <v>22</v>
      </c>
      <c r="E279" s="61" t="s">
        <v>43</v>
      </c>
      <c r="F279" s="131">
        <v>790</v>
      </c>
      <c r="G279" s="119"/>
      <c r="H279" s="35"/>
      <c r="I279" s="149"/>
      <c r="J279" s="131">
        <f t="shared" si="65"/>
        <v>790</v>
      </c>
    </row>
    <row r="280" spans="1:10" ht="15.6" x14ac:dyDescent="0.3">
      <c r="A280" s="34"/>
      <c r="B280" s="12"/>
      <c r="C280" s="12">
        <v>625003</v>
      </c>
      <c r="D280" s="50" t="s">
        <v>22</v>
      </c>
      <c r="E280" s="61" t="s">
        <v>44</v>
      </c>
      <c r="F280" s="131">
        <v>45</v>
      </c>
      <c r="G280" s="119"/>
      <c r="H280" s="35"/>
      <c r="I280" s="149"/>
      <c r="J280" s="131">
        <f t="shared" si="65"/>
        <v>45</v>
      </c>
    </row>
    <row r="281" spans="1:10" ht="15.6" x14ac:dyDescent="0.3">
      <c r="A281" s="34"/>
      <c r="B281" s="12"/>
      <c r="C281" s="12">
        <v>625004</v>
      </c>
      <c r="D281" s="50" t="s">
        <v>22</v>
      </c>
      <c r="E281" s="61" t="s">
        <v>45</v>
      </c>
      <c r="F281" s="131">
        <v>169</v>
      </c>
      <c r="G281" s="119"/>
      <c r="H281" s="35"/>
      <c r="I281" s="149"/>
      <c r="J281" s="131">
        <f t="shared" si="65"/>
        <v>169</v>
      </c>
    </row>
    <row r="282" spans="1:10" ht="15.6" x14ac:dyDescent="0.3">
      <c r="A282" s="34"/>
      <c r="B282" s="12"/>
      <c r="C282" s="12">
        <v>625005</v>
      </c>
      <c r="D282" s="50" t="s">
        <v>22</v>
      </c>
      <c r="E282" s="61" t="s">
        <v>46</v>
      </c>
      <c r="F282" s="131">
        <v>56</v>
      </c>
      <c r="G282" s="119"/>
      <c r="H282" s="35"/>
      <c r="I282" s="149"/>
      <c r="J282" s="131">
        <f t="shared" si="65"/>
        <v>56</v>
      </c>
    </row>
    <row r="283" spans="1:10" ht="15.6" x14ac:dyDescent="0.3">
      <c r="A283" s="34"/>
      <c r="B283" s="12"/>
      <c r="C283" s="12">
        <v>625007</v>
      </c>
      <c r="D283" s="50" t="s">
        <v>22</v>
      </c>
      <c r="E283" s="61" t="s">
        <v>47</v>
      </c>
      <c r="F283" s="131">
        <v>268</v>
      </c>
      <c r="G283" s="119"/>
      <c r="H283" s="35"/>
      <c r="I283" s="149"/>
      <c r="J283" s="131">
        <f t="shared" si="65"/>
        <v>268</v>
      </c>
    </row>
    <row r="284" spans="1:10" ht="15.6" x14ac:dyDescent="0.3">
      <c r="A284" s="34"/>
      <c r="B284" s="32">
        <v>620</v>
      </c>
      <c r="C284" s="32"/>
      <c r="D284" s="33">
        <v>41</v>
      </c>
      <c r="E284" s="88" t="s">
        <v>39</v>
      </c>
      <c r="F284" s="76">
        <f>SUM(F285:F292)</f>
        <v>493</v>
      </c>
      <c r="G284" s="126">
        <f t="shared" ref="G284:J284" si="69">SUM(G285:G292)</f>
        <v>0</v>
      </c>
      <c r="H284" s="108">
        <f t="shared" si="69"/>
        <v>0</v>
      </c>
      <c r="I284" s="108">
        <f t="shared" si="69"/>
        <v>0</v>
      </c>
      <c r="J284" s="76">
        <f t="shared" si="69"/>
        <v>493</v>
      </c>
    </row>
    <row r="285" spans="1:10" ht="15.6" x14ac:dyDescent="0.3">
      <c r="A285" s="34"/>
      <c r="B285" s="12">
        <v>621</v>
      </c>
      <c r="C285" s="32"/>
      <c r="D285" s="13">
        <v>41</v>
      </c>
      <c r="E285" s="61" t="s">
        <v>40</v>
      </c>
      <c r="F285" s="131">
        <v>16</v>
      </c>
      <c r="G285" s="119"/>
      <c r="H285" s="35"/>
      <c r="I285" s="149"/>
      <c r="J285" s="131">
        <f t="shared" si="65"/>
        <v>16</v>
      </c>
    </row>
    <row r="286" spans="1:10" ht="15.6" x14ac:dyDescent="0.3">
      <c r="A286" s="34"/>
      <c r="B286" s="12">
        <v>623</v>
      </c>
      <c r="C286" s="12"/>
      <c r="D286" s="13">
        <v>41</v>
      </c>
      <c r="E286" s="61" t="s">
        <v>41</v>
      </c>
      <c r="F286" s="131">
        <v>125</v>
      </c>
      <c r="G286" s="119"/>
      <c r="H286" s="35"/>
      <c r="I286" s="149"/>
      <c r="J286" s="131">
        <f t="shared" si="65"/>
        <v>125</v>
      </c>
    </row>
    <row r="287" spans="1:10" ht="15.6" x14ac:dyDescent="0.3">
      <c r="A287" s="34"/>
      <c r="B287" s="12">
        <v>625</v>
      </c>
      <c r="C287" s="12">
        <v>625001</v>
      </c>
      <c r="D287" s="13">
        <v>41</v>
      </c>
      <c r="E287" s="61" t="s">
        <v>42</v>
      </c>
      <c r="F287" s="131">
        <v>20</v>
      </c>
      <c r="G287" s="119"/>
      <c r="H287" s="35"/>
      <c r="I287" s="149"/>
      <c r="J287" s="131">
        <f t="shared" si="65"/>
        <v>20</v>
      </c>
    </row>
    <row r="288" spans="1:10" ht="15.6" x14ac:dyDescent="0.3">
      <c r="A288" s="34"/>
      <c r="B288" s="12"/>
      <c r="C288" s="12">
        <v>625002</v>
      </c>
      <c r="D288" s="13">
        <v>41</v>
      </c>
      <c r="E288" s="61" t="s">
        <v>43</v>
      </c>
      <c r="F288" s="131">
        <v>198</v>
      </c>
      <c r="G288" s="119"/>
      <c r="H288" s="35"/>
      <c r="I288" s="149"/>
      <c r="J288" s="131">
        <f t="shared" si="65"/>
        <v>198</v>
      </c>
    </row>
    <row r="289" spans="1:10" ht="15.6" x14ac:dyDescent="0.3">
      <c r="A289" s="34"/>
      <c r="B289" s="12"/>
      <c r="C289" s="12">
        <v>625003</v>
      </c>
      <c r="D289" s="13">
        <v>41</v>
      </c>
      <c r="E289" s="61" t="s">
        <v>44</v>
      </c>
      <c r="F289" s="131">
        <v>11</v>
      </c>
      <c r="G289" s="119"/>
      <c r="H289" s="35"/>
      <c r="I289" s="149"/>
      <c r="J289" s="131">
        <f t="shared" si="65"/>
        <v>11</v>
      </c>
    </row>
    <row r="290" spans="1:10" ht="15.6" x14ac:dyDescent="0.3">
      <c r="A290" s="34"/>
      <c r="B290" s="12"/>
      <c r="C290" s="12">
        <v>625004</v>
      </c>
      <c r="D290" s="13">
        <v>41</v>
      </c>
      <c r="E290" s="61" t="s">
        <v>45</v>
      </c>
      <c r="F290" s="131">
        <v>42</v>
      </c>
      <c r="G290" s="119"/>
      <c r="H290" s="35"/>
      <c r="I290" s="149"/>
      <c r="J290" s="131">
        <f t="shared" si="65"/>
        <v>42</v>
      </c>
    </row>
    <row r="291" spans="1:10" ht="15.6" x14ac:dyDescent="0.3">
      <c r="A291" s="34"/>
      <c r="B291" s="12"/>
      <c r="C291" s="12">
        <v>625005</v>
      </c>
      <c r="D291" s="13">
        <v>41</v>
      </c>
      <c r="E291" s="61" t="s">
        <v>46</v>
      </c>
      <c r="F291" s="131">
        <v>14</v>
      </c>
      <c r="G291" s="119"/>
      <c r="H291" s="35"/>
      <c r="I291" s="149"/>
      <c r="J291" s="131">
        <f t="shared" si="65"/>
        <v>14</v>
      </c>
    </row>
    <row r="292" spans="1:10" ht="15.6" x14ac:dyDescent="0.3">
      <c r="A292" s="34"/>
      <c r="B292" s="12"/>
      <c r="C292" s="12">
        <v>625007</v>
      </c>
      <c r="D292" s="13">
        <v>41</v>
      </c>
      <c r="E292" s="61" t="s">
        <v>47</v>
      </c>
      <c r="F292" s="131">
        <v>67</v>
      </c>
      <c r="G292" s="119"/>
      <c r="H292" s="35"/>
      <c r="I292" s="149"/>
      <c r="J292" s="131">
        <f t="shared" si="65"/>
        <v>67</v>
      </c>
    </row>
    <row r="293" spans="1:10" ht="15.6" x14ac:dyDescent="0.3">
      <c r="A293" s="34"/>
      <c r="B293" s="32">
        <v>630</v>
      </c>
      <c r="C293" s="12"/>
      <c r="D293" s="33" t="s">
        <v>139</v>
      </c>
      <c r="E293" s="88" t="s">
        <v>128</v>
      </c>
      <c r="F293" s="76">
        <f>SUM(F294:F295)</f>
        <v>558</v>
      </c>
      <c r="G293" s="126">
        <f t="shared" ref="G293:J293" si="70">SUM(G294:G295)</f>
        <v>0</v>
      </c>
      <c r="H293" s="108">
        <f t="shared" si="70"/>
        <v>0</v>
      </c>
      <c r="I293" s="108">
        <f t="shared" si="70"/>
        <v>0</v>
      </c>
      <c r="J293" s="76">
        <f t="shared" si="70"/>
        <v>558</v>
      </c>
    </row>
    <row r="294" spans="1:10" ht="15.6" x14ac:dyDescent="0.3">
      <c r="A294" s="34"/>
      <c r="B294" s="32"/>
      <c r="C294" s="12">
        <v>637014</v>
      </c>
      <c r="D294" s="13">
        <v>41</v>
      </c>
      <c r="E294" s="61" t="s">
        <v>114</v>
      </c>
      <c r="F294" s="131">
        <v>484</v>
      </c>
      <c r="G294" s="119"/>
      <c r="H294" s="35"/>
      <c r="I294" s="149"/>
      <c r="J294" s="131">
        <f t="shared" si="65"/>
        <v>484</v>
      </c>
    </row>
    <row r="295" spans="1:10" ht="15.6" x14ac:dyDescent="0.3">
      <c r="A295" s="34"/>
      <c r="B295" s="32"/>
      <c r="C295" s="12">
        <v>637016</v>
      </c>
      <c r="D295" s="13">
        <v>41</v>
      </c>
      <c r="E295" s="61" t="s">
        <v>142</v>
      </c>
      <c r="F295" s="131">
        <v>74</v>
      </c>
      <c r="G295" s="119"/>
      <c r="H295" s="35"/>
      <c r="I295" s="149"/>
      <c r="J295" s="131">
        <f t="shared" si="65"/>
        <v>74</v>
      </c>
    </row>
    <row r="296" spans="1:10" ht="15.6" x14ac:dyDescent="0.3">
      <c r="A296" s="34"/>
      <c r="B296" s="32">
        <v>640</v>
      </c>
      <c r="C296" s="12"/>
      <c r="D296" s="33">
        <v>41</v>
      </c>
      <c r="E296" s="88" t="s">
        <v>94</v>
      </c>
      <c r="F296" s="76">
        <f t="shared" ref="F296:J296" si="71">F297</f>
        <v>100</v>
      </c>
      <c r="G296" s="126">
        <f t="shared" si="71"/>
        <v>0</v>
      </c>
      <c r="H296" s="108">
        <f t="shared" si="71"/>
        <v>0</v>
      </c>
      <c r="I296" s="108">
        <f t="shared" si="71"/>
        <v>0</v>
      </c>
      <c r="J296" s="76">
        <f t="shared" si="71"/>
        <v>100</v>
      </c>
    </row>
    <row r="297" spans="1:10" ht="15.6" x14ac:dyDescent="0.3">
      <c r="A297" s="34"/>
      <c r="B297" s="12">
        <v>642</v>
      </c>
      <c r="C297" s="12">
        <v>642015</v>
      </c>
      <c r="D297" s="13">
        <v>41</v>
      </c>
      <c r="E297" s="61" t="s">
        <v>101</v>
      </c>
      <c r="F297" s="131">
        <v>100</v>
      </c>
      <c r="G297" s="119"/>
      <c r="H297" s="35"/>
      <c r="I297" s="149"/>
      <c r="J297" s="131">
        <f t="shared" si="65"/>
        <v>100</v>
      </c>
    </row>
    <row r="298" spans="1:10" ht="31.2" x14ac:dyDescent="0.3">
      <c r="A298" s="46" t="s">
        <v>137</v>
      </c>
      <c r="B298" s="47"/>
      <c r="C298" s="47"/>
      <c r="D298" s="48" t="s">
        <v>139</v>
      </c>
      <c r="E298" s="91" t="s">
        <v>229</v>
      </c>
      <c r="F298" s="145">
        <f t="shared" ref="F298:J298" si="72">F311+F302+F299+F320+F324</f>
        <v>11343</v>
      </c>
      <c r="G298" s="128">
        <f t="shared" si="72"/>
        <v>0</v>
      </c>
      <c r="H298" s="109">
        <f t="shared" si="72"/>
        <v>0</v>
      </c>
      <c r="I298" s="109">
        <f t="shared" si="72"/>
        <v>0</v>
      </c>
      <c r="J298" s="145">
        <f t="shared" si="72"/>
        <v>11343</v>
      </c>
    </row>
    <row r="299" spans="1:10" ht="15.6" x14ac:dyDescent="0.3">
      <c r="A299" s="34"/>
      <c r="B299" s="32">
        <v>610</v>
      </c>
      <c r="C299" s="32"/>
      <c r="D299" s="50" t="s">
        <v>139</v>
      </c>
      <c r="E299" s="88" t="s">
        <v>34</v>
      </c>
      <c r="F299" s="76">
        <f t="shared" ref="F299:J299" si="73">SUM(F300:F301)</f>
        <v>7920</v>
      </c>
      <c r="G299" s="126">
        <f t="shared" si="73"/>
        <v>0</v>
      </c>
      <c r="H299" s="108">
        <f t="shared" si="73"/>
        <v>0</v>
      </c>
      <c r="I299" s="108">
        <f t="shared" si="73"/>
        <v>0</v>
      </c>
      <c r="J299" s="76">
        <f t="shared" si="73"/>
        <v>7920</v>
      </c>
    </row>
    <row r="300" spans="1:10" ht="15.6" x14ac:dyDescent="0.3">
      <c r="A300" s="34"/>
      <c r="B300" s="12">
        <v>611</v>
      </c>
      <c r="C300" s="12"/>
      <c r="D300" s="50" t="s">
        <v>22</v>
      </c>
      <c r="E300" s="61" t="s">
        <v>35</v>
      </c>
      <c r="F300" s="132">
        <v>6336</v>
      </c>
      <c r="G300" s="119"/>
      <c r="H300" s="35"/>
      <c r="I300" s="149"/>
      <c r="J300" s="132">
        <f t="shared" si="65"/>
        <v>6336</v>
      </c>
    </row>
    <row r="301" spans="1:10" ht="15.6" x14ac:dyDescent="0.3">
      <c r="A301" s="34"/>
      <c r="B301" s="12">
        <v>611</v>
      </c>
      <c r="C301" s="12"/>
      <c r="D301" s="22">
        <v>41</v>
      </c>
      <c r="E301" s="61" t="s">
        <v>35</v>
      </c>
      <c r="F301" s="132">
        <v>1584</v>
      </c>
      <c r="G301" s="119"/>
      <c r="H301" s="35"/>
      <c r="I301" s="149"/>
      <c r="J301" s="132">
        <f t="shared" si="65"/>
        <v>1584</v>
      </c>
    </row>
    <row r="302" spans="1:10" ht="15.6" x14ac:dyDescent="0.3">
      <c r="A302" s="34"/>
      <c r="B302" s="32">
        <v>620</v>
      </c>
      <c r="C302" s="32"/>
      <c r="D302" s="50" t="s">
        <v>22</v>
      </c>
      <c r="E302" s="88" t="s">
        <v>39</v>
      </c>
      <c r="F302" s="75">
        <f t="shared" ref="F302:J302" si="74">SUM(F303:F310)</f>
        <v>2214</v>
      </c>
      <c r="G302" s="124">
        <f t="shared" si="74"/>
        <v>0</v>
      </c>
      <c r="H302" s="107">
        <f t="shared" si="74"/>
        <v>0</v>
      </c>
      <c r="I302" s="107">
        <f t="shared" si="74"/>
        <v>0</v>
      </c>
      <c r="J302" s="74">
        <f t="shared" si="74"/>
        <v>2214</v>
      </c>
    </row>
    <row r="303" spans="1:10" ht="15.6" x14ac:dyDescent="0.3">
      <c r="A303" s="34"/>
      <c r="B303" s="12">
        <v>621</v>
      </c>
      <c r="C303" s="32"/>
      <c r="D303" s="50" t="s">
        <v>22</v>
      </c>
      <c r="E303" s="61" t="s">
        <v>40</v>
      </c>
      <c r="F303" s="74">
        <v>633</v>
      </c>
      <c r="G303" s="119"/>
      <c r="H303" s="35"/>
      <c r="I303" s="149"/>
      <c r="J303" s="131">
        <f t="shared" si="65"/>
        <v>633</v>
      </c>
    </row>
    <row r="304" spans="1:10" ht="15.6" x14ac:dyDescent="0.3">
      <c r="A304" s="34"/>
      <c r="B304" s="12">
        <v>623</v>
      </c>
      <c r="C304" s="12"/>
      <c r="D304" s="50" t="s">
        <v>22</v>
      </c>
      <c r="E304" s="61" t="s">
        <v>41</v>
      </c>
      <c r="F304" s="74"/>
      <c r="G304" s="119"/>
      <c r="H304" s="35"/>
      <c r="I304" s="149"/>
      <c r="J304" s="131">
        <f t="shared" si="65"/>
        <v>0</v>
      </c>
    </row>
    <row r="305" spans="1:10" ht="15.6" x14ac:dyDescent="0.3">
      <c r="A305" s="34"/>
      <c r="B305" s="12">
        <v>625</v>
      </c>
      <c r="C305" s="12">
        <v>625001</v>
      </c>
      <c r="D305" s="50" t="s">
        <v>22</v>
      </c>
      <c r="E305" s="61" t="s">
        <v>42</v>
      </c>
      <c r="F305" s="74">
        <v>89</v>
      </c>
      <c r="G305" s="119"/>
      <c r="H305" s="35"/>
      <c r="I305" s="149"/>
      <c r="J305" s="131">
        <f t="shared" si="65"/>
        <v>89</v>
      </c>
    </row>
    <row r="306" spans="1:10" ht="15.6" x14ac:dyDescent="0.3">
      <c r="A306" s="34"/>
      <c r="B306" s="12"/>
      <c r="C306" s="12">
        <v>625002</v>
      </c>
      <c r="D306" s="50" t="s">
        <v>22</v>
      </c>
      <c r="E306" s="61" t="s">
        <v>43</v>
      </c>
      <c r="F306" s="74">
        <v>887</v>
      </c>
      <c r="G306" s="119"/>
      <c r="H306" s="35"/>
      <c r="I306" s="149"/>
      <c r="J306" s="131">
        <f t="shared" si="65"/>
        <v>887</v>
      </c>
    </row>
    <row r="307" spans="1:10" ht="15.6" x14ac:dyDescent="0.3">
      <c r="A307" s="34"/>
      <c r="B307" s="12"/>
      <c r="C307" s="12">
        <v>625003</v>
      </c>
      <c r="D307" s="50" t="s">
        <v>22</v>
      </c>
      <c r="E307" s="61" t="s">
        <v>44</v>
      </c>
      <c r="F307" s="74">
        <v>51</v>
      </c>
      <c r="G307" s="119"/>
      <c r="H307" s="35"/>
      <c r="I307" s="149"/>
      <c r="J307" s="131">
        <f t="shared" si="65"/>
        <v>51</v>
      </c>
    </row>
    <row r="308" spans="1:10" ht="15.6" x14ac:dyDescent="0.3">
      <c r="A308" s="34"/>
      <c r="B308" s="12"/>
      <c r="C308" s="12">
        <v>625004</v>
      </c>
      <c r="D308" s="50" t="s">
        <v>22</v>
      </c>
      <c r="E308" s="61" t="s">
        <v>45</v>
      </c>
      <c r="F308" s="74">
        <v>190</v>
      </c>
      <c r="G308" s="119"/>
      <c r="H308" s="35"/>
      <c r="I308" s="149"/>
      <c r="J308" s="131">
        <f t="shared" si="65"/>
        <v>190</v>
      </c>
    </row>
    <row r="309" spans="1:10" ht="15.6" x14ac:dyDescent="0.3">
      <c r="A309" s="34"/>
      <c r="B309" s="12"/>
      <c r="C309" s="12">
        <v>625005</v>
      </c>
      <c r="D309" s="50" t="s">
        <v>22</v>
      </c>
      <c r="E309" s="61" t="s">
        <v>46</v>
      </c>
      <c r="F309" s="74">
        <v>63</v>
      </c>
      <c r="G309" s="119"/>
      <c r="H309" s="35"/>
      <c r="I309" s="149"/>
      <c r="J309" s="131">
        <f t="shared" si="65"/>
        <v>63</v>
      </c>
    </row>
    <row r="310" spans="1:10" ht="15.6" x14ac:dyDescent="0.3">
      <c r="A310" s="34"/>
      <c r="B310" s="12"/>
      <c r="C310" s="12">
        <v>625007</v>
      </c>
      <c r="D310" s="50" t="s">
        <v>22</v>
      </c>
      <c r="E310" s="61" t="s">
        <v>47</v>
      </c>
      <c r="F310" s="74">
        <v>301</v>
      </c>
      <c r="G310" s="119"/>
      <c r="H310" s="35"/>
      <c r="I310" s="149"/>
      <c r="J310" s="131">
        <f t="shared" si="65"/>
        <v>301</v>
      </c>
    </row>
    <row r="311" spans="1:10" ht="15.6" x14ac:dyDescent="0.3">
      <c r="A311" s="34"/>
      <c r="B311" s="32">
        <v>620</v>
      </c>
      <c r="C311" s="32"/>
      <c r="D311" s="33">
        <v>41</v>
      </c>
      <c r="E311" s="88" t="s">
        <v>39</v>
      </c>
      <c r="F311" s="76">
        <f t="shared" ref="F311:J311" si="75">SUM(F312:F319)</f>
        <v>554</v>
      </c>
      <c r="G311" s="126">
        <f t="shared" si="75"/>
        <v>0</v>
      </c>
      <c r="H311" s="108">
        <f t="shared" si="75"/>
        <v>0</v>
      </c>
      <c r="I311" s="108">
        <f t="shared" si="75"/>
        <v>0</v>
      </c>
      <c r="J311" s="76">
        <f t="shared" si="75"/>
        <v>554</v>
      </c>
    </row>
    <row r="312" spans="1:10" ht="15.6" x14ac:dyDescent="0.3">
      <c r="A312" s="34"/>
      <c r="B312" s="12">
        <v>621</v>
      </c>
      <c r="C312" s="32"/>
      <c r="D312" s="13">
        <v>41</v>
      </c>
      <c r="E312" s="61" t="s">
        <v>40</v>
      </c>
      <c r="F312" s="74">
        <v>158</v>
      </c>
      <c r="G312" s="119"/>
      <c r="H312" s="35"/>
      <c r="I312" s="149"/>
      <c r="J312" s="131">
        <f t="shared" si="65"/>
        <v>158</v>
      </c>
    </row>
    <row r="313" spans="1:10" ht="15.6" x14ac:dyDescent="0.3">
      <c r="A313" s="34"/>
      <c r="B313" s="12">
        <v>623</v>
      </c>
      <c r="C313" s="12"/>
      <c r="D313" s="13">
        <v>41</v>
      </c>
      <c r="E313" s="61" t="s">
        <v>41</v>
      </c>
      <c r="F313" s="74"/>
      <c r="G313" s="119"/>
      <c r="H313" s="35"/>
      <c r="I313" s="149"/>
      <c r="J313" s="131">
        <f t="shared" si="65"/>
        <v>0</v>
      </c>
    </row>
    <row r="314" spans="1:10" ht="15.6" x14ac:dyDescent="0.3">
      <c r="A314" s="34"/>
      <c r="B314" s="12">
        <v>625</v>
      </c>
      <c r="C314" s="12">
        <v>625001</v>
      </c>
      <c r="D314" s="13">
        <v>41</v>
      </c>
      <c r="E314" s="61" t="s">
        <v>42</v>
      </c>
      <c r="F314" s="74">
        <v>22</v>
      </c>
      <c r="G314" s="119"/>
      <c r="H314" s="35"/>
      <c r="I314" s="149"/>
      <c r="J314" s="131">
        <f t="shared" si="65"/>
        <v>22</v>
      </c>
    </row>
    <row r="315" spans="1:10" ht="15.6" x14ac:dyDescent="0.3">
      <c r="A315" s="34"/>
      <c r="B315" s="12"/>
      <c r="C315" s="12">
        <v>625002</v>
      </c>
      <c r="D315" s="13">
        <v>41</v>
      </c>
      <c r="E315" s="61" t="s">
        <v>43</v>
      </c>
      <c r="F315" s="74">
        <v>222</v>
      </c>
      <c r="G315" s="119"/>
      <c r="H315" s="35"/>
      <c r="I315" s="149"/>
      <c r="J315" s="131">
        <f t="shared" si="65"/>
        <v>222</v>
      </c>
    </row>
    <row r="316" spans="1:10" ht="15.6" x14ac:dyDescent="0.3">
      <c r="A316" s="34"/>
      <c r="B316" s="12"/>
      <c r="C316" s="12">
        <v>625003</v>
      </c>
      <c r="D316" s="13">
        <v>41</v>
      </c>
      <c r="E316" s="61" t="s">
        <v>44</v>
      </c>
      <c r="F316" s="74">
        <v>13</v>
      </c>
      <c r="G316" s="119"/>
      <c r="H316" s="35"/>
      <c r="I316" s="149"/>
      <c r="J316" s="131">
        <f t="shared" si="65"/>
        <v>13</v>
      </c>
    </row>
    <row r="317" spans="1:10" ht="15.6" x14ac:dyDescent="0.3">
      <c r="A317" s="34"/>
      <c r="B317" s="12"/>
      <c r="C317" s="12">
        <v>625004</v>
      </c>
      <c r="D317" s="13">
        <v>41</v>
      </c>
      <c r="E317" s="61" t="s">
        <v>45</v>
      </c>
      <c r="F317" s="74">
        <v>48</v>
      </c>
      <c r="G317" s="119"/>
      <c r="H317" s="35"/>
      <c r="I317" s="149"/>
      <c r="J317" s="131">
        <f t="shared" si="65"/>
        <v>48</v>
      </c>
    </row>
    <row r="318" spans="1:10" ht="15.6" x14ac:dyDescent="0.3">
      <c r="A318" s="34"/>
      <c r="B318" s="12"/>
      <c r="C318" s="12">
        <v>625005</v>
      </c>
      <c r="D318" s="13">
        <v>41</v>
      </c>
      <c r="E318" s="61" t="s">
        <v>46</v>
      </c>
      <c r="F318" s="74">
        <v>16</v>
      </c>
      <c r="G318" s="119"/>
      <c r="H318" s="35"/>
      <c r="I318" s="149"/>
      <c r="J318" s="131">
        <f t="shared" si="65"/>
        <v>16</v>
      </c>
    </row>
    <row r="319" spans="1:10" ht="15.6" x14ac:dyDescent="0.3">
      <c r="A319" s="34"/>
      <c r="B319" s="12"/>
      <c r="C319" s="12">
        <v>625007</v>
      </c>
      <c r="D319" s="13">
        <v>41</v>
      </c>
      <c r="E319" s="61" t="s">
        <v>47</v>
      </c>
      <c r="F319" s="74">
        <v>75</v>
      </c>
      <c r="G319" s="119"/>
      <c r="H319" s="35"/>
      <c r="I319" s="149"/>
      <c r="J319" s="131">
        <f t="shared" si="65"/>
        <v>75</v>
      </c>
    </row>
    <row r="320" spans="1:10" ht="15.6" x14ac:dyDescent="0.3">
      <c r="A320" s="34"/>
      <c r="B320" s="32">
        <v>630</v>
      </c>
      <c r="C320" s="12"/>
      <c r="D320" s="33" t="s">
        <v>139</v>
      </c>
      <c r="E320" s="88" t="s">
        <v>128</v>
      </c>
      <c r="F320" s="75">
        <f t="shared" ref="F320:J320" si="76">SUM(F321:F323)</f>
        <v>655</v>
      </c>
      <c r="G320" s="124">
        <f t="shared" si="76"/>
        <v>0</v>
      </c>
      <c r="H320" s="107">
        <f t="shared" si="76"/>
        <v>0</v>
      </c>
      <c r="I320" s="107">
        <f t="shared" si="76"/>
        <v>0</v>
      </c>
      <c r="J320" s="75">
        <f t="shared" si="76"/>
        <v>655</v>
      </c>
    </row>
    <row r="321" spans="1:10" ht="15.6" x14ac:dyDescent="0.3">
      <c r="A321" s="34"/>
      <c r="B321" s="32"/>
      <c r="C321" s="12">
        <v>637014</v>
      </c>
      <c r="D321" s="13">
        <v>41</v>
      </c>
      <c r="E321" s="61" t="s">
        <v>114</v>
      </c>
      <c r="F321" s="74">
        <v>572</v>
      </c>
      <c r="G321" s="119"/>
      <c r="H321" s="35"/>
      <c r="I321" s="149"/>
      <c r="J321" s="131">
        <f t="shared" si="65"/>
        <v>572</v>
      </c>
    </row>
    <row r="322" spans="1:10" ht="15.6" x14ac:dyDescent="0.3">
      <c r="A322" s="34"/>
      <c r="B322" s="32"/>
      <c r="C322" s="12">
        <v>637015</v>
      </c>
      <c r="D322" s="13" t="s">
        <v>22</v>
      </c>
      <c r="E322" s="61" t="s">
        <v>221</v>
      </c>
      <c r="F322" s="74">
        <v>0</v>
      </c>
      <c r="G322" s="119"/>
      <c r="H322" s="35"/>
      <c r="I322" s="149"/>
      <c r="J322" s="131">
        <f t="shared" si="65"/>
        <v>0</v>
      </c>
    </row>
    <row r="323" spans="1:10" ht="15.6" x14ac:dyDescent="0.3">
      <c r="A323" s="34"/>
      <c r="B323" s="32"/>
      <c r="C323" s="12">
        <v>637016</v>
      </c>
      <c r="D323" s="13">
        <v>41</v>
      </c>
      <c r="E323" s="61" t="s">
        <v>142</v>
      </c>
      <c r="F323" s="74">
        <v>83</v>
      </c>
      <c r="G323" s="119"/>
      <c r="H323" s="35"/>
      <c r="I323" s="149"/>
      <c r="J323" s="131">
        <f t="shared" si="65"/>
        <v>83</v>
      </c>
    </row>
    <row r="324" spans="1:10" ht="15.6" x14ac:dyDescent="0.3">
      <c r="A324" s="34"/>
      <c r="B324" s="32">
        <v>640</v>
      </c>
      <c r="C324" s="12"/>
      <c r="D324" s="33">
        <v>41</v>
      </c>
      <c r="E324" s="88" t="s">
        <v>94</v>
      </c>
      <c r="F324" s="75">
        <f t="shared" ref="F324:J324" si="77">F325</f>
        <v>0</v>
      </c>
      <c r="G324" s="124">
        <f t="shared" si="77"/>
        <v>0</v>
      </c>
      <c r="H324" s="107">
        <f t="shared" si="77"/>
        <v>0</v>
      </c>
      <c r="I324" s="107">
        <f t="shared" si="77"/>
        <v>0</v>
      </c>
      <c r="J324" s="75">
        <f t="shared" si="77"/>
        <v>0</v>
      </c>
    </row>
    <row r="325" spans="1:10" ht="15.6" x14ac:dyDescent="0.3">
      <c r="A325" s="34"/>
      <c r="B325" s="12">
        <v>642</v>
      </c>
      <c r="C325" s="12">
        <v>642015</v>
      </c>
      <c r="D325" s="13">
        <v>41</v>
      </c>
      <c r="E325" s="61" t="s">
        <v>101</v>
      </c>
      <c r="F325" s="138"/>
      <c r="G325" s="119"/>
      <c r="H325" s="35"/>
      <c r="I325" s="149"/>
      <c r="J325" s="131">
        <f t="shared" si="65"/>
        <v>0</v>
      </c>
    </row>
    <row r="326" spans="1:10" ht="31.2" x14ac:dyDescent="0.3">
      <c r="A326" s="46" t="s">
        <v>137</v>
      </c>
      <c r="B326" s="47"/>
      <c r="C326" s="47"/>
      <c r="D326" s="49" t="s">
        <v>303</v>
      </c>
      <c r="E326" s="93" t="s">
        <v>144</v>
      </c>
      <c r="F326" s="145">
        <f>F335+F327</f>
        <v>40850</v>
      </c>
      <c r="G326" s="128">
        <f t="shared" ref="G326:J326" si="78">G335+G327</f>
        <v>0</v>
      </c>
      <c r="H326" s="109">
        <f t="shared" si="78"/>
        <v>6000</v>
      </c>
      <c r="I326" s="109">
        <f t="shared" si="78"/>
        <v>0</v>
      </c>
      <c r="J326" s="145">
        <f t="shared" si="78"/>
        <v>46850</v>
      </c>
    </row>
    <row r="327" spans="1:10" ht="15.6" x14ac:dyDescent="0.3">
      <c r="A327" s="51"/>
      <c r="B327" s="23">
        <v>620</v>
      </c>
      <c r="C327" s="21"/>
      <c r="D327" s="33">
        <v>41</v>
      </c>
      <c r="E327" s="88" t="s">
        <v>39</v>
      </c>
      <c r="F327" s="76">
        <f t="shared" ref="F327:J327" si="79">SUM(F328:F334)</f>
        <v>105</v>
      </c>
      <c r="G327" s="126">
        <f t="shared" si="79"/>
        <v>0</v>
      </c>
      <c r="H327" s="108">
        <f t="shared" si="79"/>
        <v>0</v>
      </c>
      <c r="I327" s="108">
        <f t="shared" si="79"/>
        <v>0</v>
      </c>
      <c r="J327" s="76">
        <f t="shared" si="79"/>
        <v>105</v>
      </c>
    </row>
    <row r="328" spans="1:10" ht="15.6" x14ac:dyDescent="0.3">
      <c r="A328" s="51"/>
      <c r="B328" s="21">
        <v>621</v>
      </c>
      <c r="C328" s="21"/>
      <c r="D328" s="13">
        <v>41</v>
      </c>
      <c r="E328" s="61" t="s">
        <v>40</v>
      </c>
      <c r="F328" s="131">
        <v>30</v>
      </c>
      <c r="G328" s="119"/>
      <c r="H328" s="35"/>
      <c r="I328" s="149"/>
      <c r="J328" s="131">
        <f t="shared" si="65"/>
        <v>30</v>
      </c>
    </row>
    <row r="329" spans="1:10" ht="15.6" x14ac:dyDescent="0.3">
      <c r="A329" s="51"/>
      <c r="B329" s="21">
        <v>625</v>
      </c>
      <c r="C329" s="12">
        <v>625001</v>
      </c>
      <c r="D329" s="13">
        <v>41</v>
      </c>
      <c r="E329" s="61" t="s">
        <v>42</v>
      </c>
      <c r="F329" s="131">
        <v>4</v>
      </c>
      <c r="G329" s="119"/>
      <c r="H329" s="35"/>
      <c r="I329" s="149"/>
      <c r="J329" s="131">
        <f t="shared" si="65"/>
        <v>4</v>
      </c>
    </row>
    <row r="330" spans="1:10" ht="15.6" x14ac:dyDescent="0.3">
      <c r="A330" s="51"/>
      <c r="B330" s="21"/>
      <c r="C330" s="12">
        <v>625002</v>
      </c>
      <c r="D330" s="13">
        <v>41</v>
      </c>
      <c r="E330" s="61" t="s">
        <v>43</v>
      </c>
      <c r="F330" s="131">
        <v>42</v>
      </c>
      <c r="G330" s="119"/>
      <c r="H330" s="35"/>
      <c r="I330" s="149"/>
      <c r="J330" s="131">
        <f t="shared" si="65"/>
        <v>42</v>
      </c>
    </row>
    <row r="331" spans="1:10" ht="15.6" x14ac:dyDescent="0.3">
      <c r="A331" s="51"/>
      <c r="B331" s="21"/>
      <c r="C331" s="12">
        <v>625003</v>
      </c>
      <c r="D331" s="13">
        <v>41</v>
      </c>
      <c r="E331" s="61" t="s">
        <v>44</v>
      </c>
      <c r="F331" s="131">
        <v>3</v>
      </c>
      <c r="G331" s="119"/>
      <c r="H331" s="35"/>
      <c r="I331" s="149"/>
      <c r="J331" s="131">
        <f t="shared" si="65"/>
        <v>3</v>
      </c>
    </row>
    <row r="332" spans="1:10" ht="15.6" x14ac:dyDescent="0.3">
      <c r="A332" s="51"/>
      <c r="B332" s="21"/>
      <c r="C332" s="12">
        <v>625004</v>
      </c>
      <c r="D332" s="13">
        <v>41</v>
      </c>
      <c r="E332" s="61" t="s">
        <v>45</v>
      </c>
      <c r="F332" s="131">
        <v>9</v>
      </c>
      <c r="G332" s="119"/>
      <c r="H332" s="35"/>
      <c r="I332" s="149"/>
      <c r="J332" s="131">
        <f t="shared" si="65"/>
        <v>9</v>
      </c>
    </row>
    <row r="333" spans="1:10" ht="15.6" x14ac:dyDescent="0.3">
      <c r="A333" s="51"/>
      <c r="B333" s="21"/>
      <c r="C333" s="12">
        <v>625005</v>
      </c>
      <c r="D333" s="13">
        <v>41</v>
      </c>
      <c r="E333" s="61" t="s">
        <v>46</v>
      </c>
      <c r="F333" s="131">
        <v>3</v>
      </c>
      <c r="G333" s="119"/>
      <c r="H333" s="35"/>
      <c r="I333" s="149"/>
      <c r="J333" s="131">
        <f t="shared" si="65"/>
        <v>3</v>
      </c>
    </row>
    <row r="334" spans="1:10" ht="15.6" x14ac:dyDescent="0.3">
      <c r="A334" s="51"/>
      <c r="B334" s="21"/>
      <c r="C334" s="12">
        <v>625007</v>
      </c>
      <c r="D334" s="13">
        <v>41</v>
      </c>
      <c r="E334" s="61" t="s">
        <v>47</v>
      </c>
      <c r="F334" s="131">
        <v>14</v>
      </c>
      <c r="G334" s="119"/>
      <c r="H334" s="35"/>
      <c r="I334" s="149"/>
      <c r="J334" s="131">
        <f t="shared" ref="J334:J398" si="80">F334+G334+H334-I334</f>
        <v>14</v>
      </c>
    </row>
    <row r="335" spans="1:10" ht="31.2" x14ac:dyDescent="0.3">
      <c r="A335" s="51"/>
      <c r="B335" s="32">
        <v>630</v>
      </c>
      <c r="C335" s="21"/>
      <c r="D335" s="33" t="s">
        <v>302</v>
      </c>
      <c r="E335" s="92" t="s">
        <v>128</v>
      </c>
      <c r="F335" s="76">
        <f t="shared" ref="F335:J335" si="81">F336+F339+F343+F347+F350</f>
        <v>40745</v>
      </c>
      <c r="G335" s="126">
        <f t="shared" si="81"/>
        <v>0</v>
      </c>
      <c r="H335" s="108">
        <f t="shared" si="81"/>
        <v>6000</v>
      </c>
      <c r="I335" s="108">
        <f t="shared" si="81"/>
        <v>0</v>
      </c>
      <c r="J335" s="76">
        <f t="shared" si="81"/>
        <v>46745</v>
      </c>
    </row>
    <row r="336" spans="1:10" ht="15.6" x14ac:dyDescent="0.3">
      <c r="A336" s="34"/>
      <c r="B336" s="32">
        <v>632</v>
      </c>
      <c r="C336" s="32"/>
      <c r="D336" s="32">
        <v>41</v>
      </c>
      <c r="E336" s="88" t="s">
        <v>52</v>
      </c>
      <c r="F336" s="76">
        <f t="shared" ref="F336:J336" si="82">SUM(F337:F338)</f>
        <v>4482</v>
      </c>
      <c r="G336" s="126">
        <f t="shared" si="82"/>
        <v>0</v>
      </c>
      <c r="H336" s="108">
        <f t="shared" si="82"/>
        <v>0</v>
      </c>
      <c r="I336" s="108">
        <f t="shared" si="82"/>
        <v>0</v>
      </c>
      <c r="J336" s="76">
        <f t="shared" si="82"/>
        <v>4482</v>
      </c>
    </row>
    <row r="337" spans="1:10" ht="15.6" x14ac:dyDescent="0.3">
      <c r="A337" s="34"/>
      <c r="B337" s="12"/>
      <c r="C337" s="12">
        <v>632001</v>
      </c>
      <c r="D337" s="12">
        <v>41</v>
      </c>
      <c r="E337" s="61" t="s">
        <v>145</v>
      </c>
      <c r="F337" s="131">
        <v>1482</v>
      </c>
      <c r="G337" s="119"/>
      <c r="H337" s="35"/>
      <c r="I337" s="149"/>
      <c r="J337" s="131">
        <f t="shared" si="80"/>
        <v>1482</v>
      </c>
    </row>
    <row r="338" spans="1:10" ht="15.6" x14ac:dyDescent="0.3">
      <c r="A338" s="34"/>
      <c r="B338" s="12"/>
      <c r="C338" s="12">
        <v>632002</v>
      </c>
      <c r="D338" s="12">
        <v>41</v>
      </c>
      <c r="E338" s="61" t="s">
        <v>146</v>
      </c>
      <c r="F338" s="131">
        <v>3000</v>
      </c>
      <c r="G338" s="119"/>
      <c r="H338" s="35"/>
      <c r="I338" s="149"/>
      <c r="J338" s="131">
        <f t="shared" si="80"/>
        <v>3000</v>
      </c>
    </row>
    <row r="339" spans="1:10" ht="15.6" x14ac:dyDescent="0.3">
      <c r="A339" s="34"/>
      <c r="B339" s="32">
        <v>633</v>
      </c>
      <c r="C339" s="32"/>
      <c r="D339" s="32" t="s">
        <v>300</v>
      </c>
      <c r="E339" s="88" t="s">
        <v>58</v>
      </c>
      <c r="F339" s="76">
        <f t="shared" ref="F339:J339" si="83">SUM(F340:F342)</f>
        <v>10500</v>
      </c>
      <c r="G339" s="126">
        <f t="shared" si="83"/>
        <v>0</v>
      </c>
      <c r="H339" s="108">
        <f t="shared" si="83"/>
        <v>6000</v>
      </c>
      <c r="I339" s="108">
        <f t="shared" si="83"/>
        <v>0</v>
      </c>
      <c r="J339" s="76">
        <f t="shared" si="83"/>
        <v>16500</v>
      </c>
    </row>
    <row r="340" spans="1:10" ht="15.6" x14ac:dyDescent="0.3">
      <c r="A340" s="34"/>
      <c r="B340" s="32"/>
      <c r="C340" s="12">
        <v>633004</v>
      </c>
      <c r="D340" s="12">
        <v>41</v>
      </c>
      <c r="E340" s="61" t="s">
        <v>147</v>
      </c>
      <c r="F340" s="131">
        <v>500</v>
      </c>
      <c r="G340" s="119"/>
      <c r="H340" s="35"/>
      <c r="I340" s="149"/>
      <c r="J340" s="131">
        <f t="shared" si="80"/>
        <v>500</v>
      </c>
    </row>
    <row r="341" spans="1:10" ht="46.8" x14ac:dyDescent="0.3">
      <c r="A341" s="34"/>
      <c r="B341" s="12"/>
      <c r="C341" s="12">
        <v>633006</v>
      </c>
      <c r="D341" s="12">
        <v>41</v>
      </c>
      <c r="E341" s="80" t="s">
        <v>267</v>
      </c>
      <c r="F341" s="131">
        <v>10000</v>
      </c>
      <c r="G341" s="119"/>
      <c r="H341" s="35"/>
      <c r="I341" s="149"/>
      <c r="J341" s="131">
        <f t="shared" si="80"/>
        <v>10000</v>
      </c>
    </row>
    <row r="342" spans="1:10" ht="15.6" x14ac:dyDescent="0.3">
      <c r="A342" s="34"/>
      <c r="B342" s="12"/>
      <c r="C342" s="12">
        <v>633006</v>
      </c>
      <c r="D342" s="12" t="s">
        <v>213</v>
      </c>
      <c r="E342" s="80" t="s">
        <v>231</v>
      </c>
      <c r="F342" s="131"/>
      <c r="G342" s="119"/>
      <c r="H342" s="131">
        <v>6000</v>
      </c>
      <c r="I342" s="149"/>
      <c r="J342" s="131">
        <f t="shared" si="80"/>
        <v>6000</v>
      </c>
    </row>
    <row r="343" spans="1:10" ht="15.6" x14ac:dyDescent="0.3">
      <c r="A343" s="34"/>
      <c r="B343" s="32">
        <v>635</v>
      </c>
      <c r="C343" s="32"/>
      <c r="D343" s="33">
        <v>41</v>
      </c>
      <c r="E343" s="88" t="s">
        <v>73</v>
      </c>
      <c r="F343" s="76">
        <f t="shared" ref="F343:J343" si="84">SUM(F344:F346)</f>
        <v>10663</v>
      </c>
      <c r="G343" s="126">
        <f t="shared" si="84"/>
        <v>0</v>
      </c>
      <c r="H343" s="108">
        <f t="shared" si="84"/>
        <v>0</v>
      </c>
      <c r="I343" s="108">
        <f t="shared" si="84"/>
        <v>0</v>
      </c>
      <c r="J343" s="76">
        <f t="shared" si="84"/>
        <v>10663</v>
      </c>
    </row>
    <row r="344" spans="1:10" ht="15.6" x14ac:dyDescent="0.3">
      <c r="A344" s="34"/>
      <c r="B344" s="12"/>
      <c r="C344" s="12">
        <v>635004</v>
      </c>
      <c r="D344" s="12">
        <v>41</v>
      </c>
      <c r="E344" s="61" t="s">
        <v>76</v>
      </c>
      <c r="F344" s="131">
        <v>200</v>
      </c>
      <c r="G344" s="119"/>
      <c r="H344" s="35"/>
      <c r="I344" s="149"/>
      <c r="J344" s="131">
        <f t="shared" si="80"/>
        <v>200</v>
      </c>
    </row>
    <row r="345" spans="1:10" ht="15.6" x14ac:dyDescent="0.3">
      <c r="A345" s="34"/>
      <c r="B345" s="12"/>
      <c r="C345" s="12">
        <v>635005</v>
      </c>
      <c r="D345" s="12">
        <v>41</v>
      </c>
      <c r="E345" s="61" t="s">
        <v>148</v>
      </c>
      <c r="F345" s="131">
        <v>200</v>
      </c>
      <c r="G345" s="119"/>
      <c r="H345" s="35"/>
      <c r="I345" s="149"/>
      <c r="J345" s="131">
        <f t="shared" si="80"/>
        <v>200</v>
      </c>
    </row>
    <row r="346" spans="1:10" ht="46.8" x14ac:dyDescent="0.3">
      <c r="A346" s="34"/>
      <c r="B346" s="12"/>
      <c r="C346" s="12">
        <v>635006</v>
      </c>
      <c r="D346" s="12">
        <v>41</v>
      </c>
      <c r="E346" s="80" t="s">
        <v>149</v>
      </c>
      <c r="F346" s="131">
        <v>10263</v>
      </c>
      <c r="G346" s="119"/>
      <c r="H346" s="35"/>
      <c r="I346" s="149"/>
      <c r="J346" s="131">
        <f t="shared" si="80"/>
        <v>10263</v>
      </c>
    </row>
    <row r="347" spans="1:10" ht="15.6" x14ac:dyDescent="0.3">
      <c r="A347" s="34"/>
      <c r="B347" s="32">
        <v>636</v>
      </c>
      <c r="C347" s="32"/>
      <c r="D347" s="32">
        <v>41</v>
      </c>
      <c r="E347" s="88" t="s">
        <v>80</v>
      </c>
      <c r="F347" s="76">
        <f t="shared" ref="F347:J347" si="85">SUM(F348:F349)</f>
        <v>2000</v>
      </c>
      <c r="G347" s="126">
        <f t="shared" si="85"/>
        <v>0</v>
      </c>
      <c r="H347" s="108">
        <f t="shared" si="85"/>
        <v>0</v>
      </c>
      <c r="I347" s="108">
        <f t="shared" si="85"/>
        <v>0</v>
      </c>
      <c r="J347" s="76">
        <f t="shared" si="85"/>
        <v>2000</v>
      </c>
    </row>
    <row r="348" spans="1:10" ht="15.6" x14ac:dyDescent="0.3">
      <c r="A348" s="34"/>
      <c r="B348" s="12"/>
      <c r="C348" s="12">
        <v>636001</v>
      </c>
      <c r="D348" s="12">
        <v>41</v>
      </c>
      <c r="E348" s="61" t="s">
        <v>248</v>
      </c>
      <c r="F348" s="131">
        <v>490</v>
      </c>
      <c r="G348" s="119"/>
      <c r="H348" s="35"/>
      <c r="I348" s="149"/>
      <c r="J348" s="131">
        <f t="shared" si="80"/>
        <v>490</v>
      </c>
    </row>
    <row r="349" spans="1:10" ht="15.6" x14ac:dyDescent="0.3">
      <c r="A349" s="34"/>
      <c r="B349" s="12"/>
      <c r="C349" s="12">
        <v>636008</v>
      </c>
      <c r="D349" s="12">
        <v>41</v>
      </c>
      <c r="E349" s="61" t="s">
        <v>81</v>
      </c>
      <c r="F349" s="131">
        <v>1510</v>
      </c>
      <c r="G349" s="119"/>
      <c r="H349" s="35"/>
      <c r="I349" s="149"/>
      <c r="J349" s="131">
        <f t="shared" si="80"/>
        <v>1510</v>
      </c>
    </row>
    <row r="350" spans="1:10" ht="15.6" x14ac:dyDescent="0.3">
      <c r="A350" s="34"/>
      <c r="B350" s="32">
        <v>637</v>
      </c>
      <c r="C350" s="32"/>
      <c r="D350" s="32" t="s">
        <v>143</v>
      </c>
      <c r="E350" s="88" t="s">
        <v>82</v>
      </c>
      <c r="F350" s="76">
        <f t="shared" ref="F350:J350" si="86">SUM(F351:F356)</f>
        <v>13100</v>
      </c>
      <c r="G350" s="126">
        <f t="shared" si="86"/>
        <v>0</v>
      </c>
      <c r="H350" s="108">
        <f t="shared" si="86"/>
        <v>0</v>
      </c>
      <c r="I350" s="108">
        <f t="shared" si="86"/>
        <v>0</v>
      </c>
      <c r="J350" s="76">
        <f t="shared" si="86"/>
        <v>13100</v>
      </c>
    </row>
    <row r="351" spans="1:10" ht="15.6" x14ac:dyDescent="0.3">
      <c r="A351" s="34"/>
      <c r="B351" s="32"/>
      <c r="C351" s="12">
        <v>637002</v>
      </c>
      <c r="D351" s="12" t="s">
        <v>26</v>
      </c>
      <c r="E351" s="61" t="s">
        <v>150</v>
      </c>
      <c r="F351" s="131"/>
      <c r="G351" s="119"/>
      <c r="H351" s="35"/>
      <c r="I351" s="149"/>
      <c r="J351" s="131">
        <f t="shared" si="80"/>
        <v>0</v>
      </c>
    </row>
    <row r="352" spans="1:10" ht="15.6" x14ac:dyDescent="0.3">
      <c r="A352" s="34"/>
      <c r="B352" s="32"/>
      <c r="C352" s="12">
        <v>637002</v>
      </c>
      <c r="D352" s="12" t="s">
        <v>26</v>
      </c>
      <c r="E352" s="61" t="s">
        <v>151</v>
      </c>
      <c r="F352" s="131"/>
      <c r="G352" s="119"/>
      <c r="H352" s="35"/>
      <c r="I352" s="149"/>
      <c r="J352" s="131">
        <f t="shared" si="80"/>
        <v>0</v>
      </c>
    </row>
    <row r="353" spans="1:10" ht="46.8" x14ac:dyDescent="0.3">
      <c r="A353" s="34"/>
      <c r="B353" s="12"/>
      <c r="C353" s="12">
        <v>637004</v>
      </c>
      <c r="D353" s="12">
        <v>41</v>
      </c>
      <c r="E353" s="80" t="s">
        <v>152</v>
      </c>
      <c r="F353" s="131">
        <v>11800</v>
      </c>
      <c r="G353" s="119"/>
      <c r="H353" s="35"/>
      <c r="I353" s="149"/>
      <c r="J353" s="131">
        <f t="shared" si="80"/>
        <v>11800</v>
      </c>
    </row>
    <row r="354" spans="1:10" ht="15.6" x14ac:dyDescent="0.3">
      <c r="A354" s="34"/>
      <c r="B354" s="12"/>
      <c r="C354" s="12">
        <v>637005</v>
      </c>
      <c r="D354" s="12">
        <v>41</v>
      </c>
      <c r="E354" s="61" t="s">
        <v>153</v>
      </c>
      <c r="F354" s="131">
        <v>1000</v>
      </c>
      <c r="G354" s="119"/>
      <c r="H354" s="35"/>
      <c r="I354" s="149"/>
      <c r="J354" s="131">
        <f t="shared" si="80"/>
        <v>1000</v>
      </c>
    </row>
    <row r="355" spans="1:10" ht="15.6" x14ac:dyDescent="0.3">
      <c r="A355" s="34"/>
      <c r="B355" s="12"/>
      <c r="C355" s="12">
        <v>637011</v>
      </c>
      <c r="D355" s="12">
        <v>41</v>
      </c>
      <c r="E355" s="80" t="s">
        <v>266</v>
      </c>
      <c r="F355" s="138"/>
      <c r="G355" s="119"/>
      <c r="H355" s="35"/>
      <c r="I355" s="149"/>
      <c r="J355" s="131">
        <f t="shared" si="80"/>
        <v>0</v>
      </c>
    </row>
    <row r="356" spans="1:10" ht="15.6" x14ac:dyDescent="0.3">
      <c r="A356" s="34"/>
      <c r="B356" s="12"/>
      <c r="C356" s="12">
        <v>637027</v>
      </c>
      <c r="D356" s="12">
        <v>41</v>
      </c>
      <c r="E356" s="61" t="s">
        <v>154</v>
      </c>
      <c r="F356" s="131">
        <v>300</v>
      </c>
      <c r="G356" s="119"/>
      <c r="H356" s="35"/>
      <c r="I356" s="149"/>
      <c r="J356" s="131">
        <f t="shared" si="80"/>
        <v>300</v>
      </c>
    </row>
    <row r="357" spans="1:10" ht="15.6" x14ac:dyDescent="0.3">
      <c r="A357" s="46" t="s">
        <v>137</v>
      </c>
      <c r="B357" s="47"/>
      <c r="C357" s="47"/>
      <c r="D357" s="49" t="s">
        <v>155</v>
      </c>
      <c r="E357" s="93" t="s">
        <v>156</v>
      </c>
      <c r="F357" s="145">
        <f t="shared" ref="F357:J357" si="87">F358</f>
        <v>189000</v>
      </c>
      <c r="G357" s="128">
        <f t="shared" si="87"/>
        <v>0</v>
      </c>
      <c r="H357" s="109">
        <f t="shared" si="87"/>
        <v>30000</v>
      </c>
      <c r="I357" s="109">
        <f t="shared" si="87"/>
        <v>30000</v>
      </c>
      <c r="J357" s="145">
        <f t="shared" si="87"/>
        <v>189000</v>
      </c>
    </row>
    <row r="358" spans="1:10" ht="15.6" x14ac:dyDescent="0.3">
      <c r="A358" s="34"/>
      <c r="B358" s="32">
        <v>630</v>
      </c>
      <c r="C358" s="12"/>
      <c r="D358" s="33" t="s">
        <v>155</v>
      </c>
      <c r="E358" s="88" t="s">
        <v>128</v>
      </c>
      <c r="F358" s="76">
        <f t="shared" ref="F358:J358" si="88">F367+F359</f>
        <v>189000</v>
      </c>
      <c r="G358" s="126">
        <f t="shared" si="88"/>
        <v>0</v>
      </c>
      <c r="H358" s="108">
        <f t="shared" si="88"/>
        <v>30000</v>
      </c>
      <c r="I358" s="108">
        <f t="shared" si="88"/>
        <v>30000</v>
      </c>
      <c r="J358" s="76">
        <f t="shared" si="88"/>
        <v>189000</v>
      </c>
    </row>
    <row r="359" spans="1:10" ht="15.6" x14ac:dyDescent="0.3">
      <c r="A359" s="34"/>
      <c r="B359" s="32">
        <v>635</v>
      </c>
      <c r="C359" s="12"/>
      <c r="D359" s="33">
        <v>41</v>
      </c>
      <c r="E359" s="88" t="s">
        <v>157</v>
      </c>
      <c r="F359" s="76">
        <f t="shared" ref="F359:J359" si="89">SUM(F360:F366)</f>
        <v>153000</v>
      </c>
      <c r="G359" s="126">
        <f t="shared" si="89"/>
        <v>0</v>
      </c>
      <c r="H359" s="108">
        <f t="shared" si="89"/>
        <v>30000</v>
      </c>
      <c r="I359" s="108">
        <f t="shared" si="89"/>
        <v>30000</v>
      </c>
      <c r="J359" s="76">
        <f t="shared" si="89"/>
        <v>153000</v>
      </c>
    </row>
    <row r="360" spans="1:10" ht="15.6" x14ac:dyDescent="0.3">
      <c r="A360" s="34"/>
      <c r="B360" s="12"/>
      <c r="C360" s="12">
        <v>635006</v>
      </c>
      <c r="D360" s="12">
        <v>41</v>
      </c>
      <c r="E360" s="61" t="s">
        <v>158</v>
      </c>
      <c r="F360" s="131">
        <v>5000</v>
      </c>
      <c r="G360" s="119"/>
      <c r="H360" s="35"/>
      <c r="I360" s="149"/>
      <c r="J360" s="131">
        <f t="shared" si="80"/>
        <v>5000</v>
      </c>
    </row>
    <row r="361" spans="1:10" ht="15.6" x14ac:dyDescent="0.3">
      <c r="A361" s="34"/>
      <c r="B361" s="12"/>
      <c r="C361" s="12">
        <v>635006</v>
      </c>
      <c r="D361" s="12">
        <v>41</v>
      </c>
      <c r="E361" s="61" t="s">
        <v>159</v>
      </c>
      <c r="F361" s="131">
        <v>3000</v>
      </c>
      <c r="G361" s="153"/>
      <c r="H361" s="117"/>
      <c r="I361" s="127"/>
      <c r="J361" s="131">
        <f t="shared" si="80"/>
        <v>3000</v>
      </c>
    </row>
    <row r="362" spans="1:10" ht="15.6" x14ac:dyDescent="0.3">
      <c r="A362" s="34"/>
      <c r="B362" s="12"/>
      <c r="C362" s="12">
        <v>635006</v>
      </c>
      <c r="D362" s="12">
        <v>41</v>
      </c>
      <c r="E362" s="61" t="s">
        <v>160</v>
      </c>
      <c r="F362" s="131">
        <v>122000</v>
      </c>
      <c r="G362" s="153"/>
      <c r="H362" s="117"/>
      <c r="I362" s="127">
        <v>30000</v>
      </c>
      <c r="J362" s="131">
        <f t="shared" si="80"/>
        <v>92000</v>
      </c>
    </row>
    <row r="363" spans="1:10" ht="15.6" x14ac:dyDescent="0.3">
      <c r="A363" s="34"/>
      <c r="B363" s="12"/>
      <c r="C363" s="12">
        <v>635006</v>
      </c>
      <c r="D363" s="12" t="s">
        <v>26</v>
      </c>
      <c r="E363" s="61" t="s">
        <v>160</v>
      </c>
      <c r="F363" s="131"/>
      <c r="G363" s="153"/>
      <c r="H363" s="117">
        <v>30000</v>
      </c>
      <c r="I363" s="127"/>
      <c r="J363" s="135">
        <f t="shared" si="80"/>
        <v>30000</v>
      </c>
    </row>
    <row r="364" spans="1:10" ht="15.6" x14ac:dyDescent="0.3">
      <c r="A364" s="34"/>
      <c r="B364" s="12"/>
      <c r="C364" s="12">
        <v>635006</v>
      </c>
      <c r="D364" s="12">
        <v>41</v>
      </c>
      <c r="E364" s="61" t="s">
        <v>161</v>
      </c>
      <c r="F364" s="131">
        <v>7000</v>
      </c>
      <c r="G364" s="153"/>
      <c r="H364" s="35"/>
      <c r="I364" s="153"/>
      <c r="J364" s="131">
        <f t="shared" si="80"/>
        <v>7000</v>
      </c>
    </row>
    <row r="365" spans="1:10" ht="15.6" x14ac:dyDescent="0.3">
      <c r="A365" s="34"/>
      <c r="B365" s="12"/>
      <c r="C365" s="12">
        <v>635006</v>
      </c>
      <c r="D365" s="12">
        <v>41</v>
      </c>
      <c r="E365" s="61" t="s">
        <v>162</v>
      </c>
      <c r="F365" s="131">
        <v>4000</v>
      </c>
      <c r="G365" s="153"/>
      <c r="H365" s="35"/>
      <c r="I365" s="153"/>
      <c r="J365" s="131">
        <f t="shared" si="80"/>
        <v>4000</v>
      </c>
    </row>
    <row r="366" spans="1:10" ht="15.6" x14ac:dyDescent="0.3">
      <c r="A366" s="34"/>
      <c r="B366" s="12"/>
      <c r="C366" s="12">
        <v>635006</v>
      </c>
      <c r="D366" s="12">
        <v>41</v>
      </c>
      <c r="E366" s="61" t="s">
        <v>163</v>
      </c>
      <c r="F366" s="131">
        <v>12000</v>
      </c>
      <c r="G366" s="119"/>
      <c r="H366" s="35"/>
      <c r="I366" s="149"/>
      <c r="J366" s="131">
        <f t="shared" si="80"/>
        <v>12000</v>
      </c>
    </row>
    <row r="367" spans="1:10" ht="15.6" x14ac:dyDescent="0.3">
      <c r="A367" s="34"/>
      <c r="B367" s="32">
        <v>637</v>
      </c>
      <c r="C367" s="32"/>
      <c r="D367" s="32" t="s">
        <v>155</v>
      </c>
      <c r="E367" s="88" t="s">
        <v>82</v>
      </c>
      <c r="F367" s="76">
        <f>SUM(F368:F372)</f>
        <v>36000</v>
      </c>
      <c r="G367" s="126">
        <f t="shared" ref="G367:J367" si="90">SUM(G368:G372)</f>
        <v>0</v>
      </c>
      <c r="H367" s="108">
        <f t="shared" si="90"/>
        <v>0</v>
      </c>
      <c r="I367" s="108">
        <f t="shared" si="90"/>
        <v>0</v>
      </c>
      <c r="J367" s="76">
        <f t="shared" si="90"/>
        <v>36000</v>
      </c>
    </row>
    <row r="368" spans="1:10" ht="15.6" x14ac:dyDescent="0.3">
      <c r="A368" s="34"/>
      <c r="B368" s="32"/>
      <c r="C368" s="12">
        <v>637004</v>
      </c>
      <c r="D368" s="12">
        <v>41</v>
      </c>
      <c r="E368" s="61" t="s">
        <v>164</v>
      </c>
      <c r="F368" s="131">
        <v>20000</v>
      </c>
      <c r="G368" s="119"/>
      <c r="H368" s="35"/>
      <c r="I368" s="149"/>
      <c r="J368" s="131">
        <f t="shared" si="80"/>
        <v>20000</v>
      </c>
    </row>
    <row r="369" spans="1:10" ht="15.6" x14ac:dyDescent="0.3">
      <c r="A369" s="34"/>
      <c r="B369" s="32"/>
      <c r="C369" s="12">
        <v>637004</v>
      </c>
      <c r="D369" s="12">
        <v>41</v>
      </c>
      <c r="E369" s="61" t="s">
        <v>165</v>
      </c>
      <c r="F369" s="131">
        <v>5000</v>
      </c>
      <c r="G369" s="119"/>
      <c r="H369" s="35"/>
      <c r="I369" s="149"/>
      <c r="J369" s="131">
        <f t="shared" si="80"/>
        <v>5000</v>
      </c>
    </row>
    <row r="370" spans="1:10" ht="15.6" x14ac:dyDescent="0.3">
      <c r="A370" s="34"/>
      <c r="B370" s="32"/>
      <c r="C370" s="12">
        <v>637004</v>
      </c>
      <c r="D370" s="12">
        <v>41</v>
      </c>
      <c r="E370" s="61" t="s">
        <v>166</v>
      </c>
      <c r="F370" s="131">
        <v>8000</v>
      </c>
      <c r="G370" s="119"/>
      <c r="H370" s="35"/>
      <c r="I370" s="149"/>
      <c r="J370" s="131">
        <f t="shared" si="80"/>
        <v>8000</v>
      </c>
    </row>
    <row r="371" spans="1:10" ht="15.6" x14ac:dyDescent="0.3">
      <c r="A371" s="34"/>
      <c r="B371" s="12"/>
      <c r="C371" s="12">
        <v>637004</v>
      </c>
      <c r="D371" s="12">
        <v>41</v>
      </c>
      <c r="E371" s="61" t="s">
        <v>167</v>
      </c>
      <c r="F371" s="131">
        <v>3000</v>
      </c>
      <c r="G371" s="119"/>
      <c r="H371" s="35"/>
      <c r="I371" s="149"/>
      <c r="J371" s="131">
        <f t="shared" si="80"/>
        <v>3000</v>
      </c>
    </row>
    <row r="372" spans="1:10" ht="15.6" x14ac:dyDescent="0.3">
      <c r="A372" s="34"/>
      <c r="B372" s="12"/>
      <c r="C372" s="12">
        <v>637004</v>
      </c>
      <c r="D372" s="12">
        <v>41</v>
      </c>
      <c r="E372" s="61" t="s">
        <v>217</v>
      </c>
      <c r="F372" s="131"/>
      <c r="G372" s="119"/>
      <c r="H372" s="35"/>
      <c r="I372" s="149"/>
      <c r="J372" s="75"/>
    </row>
    <row r="373" spans="1:10" ht="15.6" x14ac:dyDescent="0.3">
      <c r="A373" s="37" t="s">
        <v>168</v>
      </c>
      <c r="B373" s="16"/>
      <c r="C373" s="16"/>
      <c r="D373" s="17" t="s">
        <v>143</v>
      </c>
      <c r="E373" s="81" t="s">
        <v>169</v>
      </c>
      <c r="F373" s="136">
        <f t="shared" ref="F373:J373" si="91">F402+F390+F374</f>
        <v>16264</v>
      </c>
      <c r="G373" s="120">
        <f t="shared" si="91"/>
        <v>0</v>
      </c>
      <c r="H373" s="103">
        <f t="shared" si="91"/>
        <v>40000</v>
      </c>
      <c r="I373" s="103">
        <f t="shared" si="91"/>
        <v>0</v>
      </c>
      <c r="J373" s="136">
        <f t="shared" si="91"/>
        <v>56264</v>
      </c>
    </row>
    <row r="374" spans="1:10" ht="16.2" x14ac:dyDescent="0.35">
      <c r="A374" s="34"/>
      <c r="B374" s="12"/>
      <c r="C374" s="21"/>
      <c r="D374" s="12"/>
      <c r="E374" s="94" t="s">
        <v>170</v>
      </c>
      <c r="F374" s="76">
        <f t="shared" ref="F374:J374" si="92">F384+F375</f>
        <v>7119</v>
      </c>
      <c r="G374" s="126">
        <f t="shared" si="92"/>
        <v>0</v>
      </c>
      <c r="H374" s="108">
        <f t="shared" si="92"/>
        <v>0</v>
      </c>
      <c r="I374" s="108">
        <f t="shared" si="92"/>
        <v>0</v>
      </c>
      <c r="J374" s="76">
        <f t="shared" si="92"/>
        <v>7119</v>
      </c>
    </row>
    <row r="375" spans="1:10" ht="15.6" x14ac:dyDescent="0.3">
      <c r="A375" s="34"/>
      <c r="B375" s="32">
        <v>620</v>
      </c>
      <c r="C375" s="12"/>
      <c r="D375" s="33">
        <v>41</v>
      </c>
      <c r="E375" s="88" t="s">
        <v>39</v>
      </c>
      <c r="F375" s="76">
        <f t="shared" ref="F375:J375" si="93">SUM(F376:F383)</f>
        <v>419</v>
      </c>
      <c r="G375" s="126">
        <f t="shared" si="93"/>
        <v>0</v>
      </c>
      <c r="H375" s="108">
        <f t="shared" si="93"/>
        <v>0</v>
      </c>
      <c r="I375" s="108">
        <f t="shared" si="93"/>
        <v>0</v>
      </c>
      <c r="J375" s="76">
        <f t="shared" si="93"/>
        <v>419</v>
      </c>
    </row>
    <row r="376" spans="1:10" ht="15.6" x14ac:dyDescent="0.3">
      <c r="A376" s="34"/>
      <c r="B376" s="12">
        <v>621</v>
      </c>
      <c r="C376" s="32"/>
      <c r="D376" s="13">
        <v>41</v>
      </c>
      <c r="E376" s="61" t="s">
        <v>40</v>
      </c>
      <c r="F376" s="131">
        <v>30</v>
      </c>
      <c r="G376" s="119"/>
      <c r="H376" s="35"/>
      <c r="I376" s="149"/>
      <c r="J376" s="131">
        <f t="shared" si="80"/>
        <v>30</v>
      </c>
    </row>
    <row r="377" spans="1:10" ht="15.6" x14ac:dyDescent="0.3">
      <c r="A377" s="34"/>
      <c r="B377" s="12">
        <v>623</v>
      </c>
      <c r="C377" s="32"/>
      <c r="D377" s="13">
        <v>41</v>
      </c>
      <c r="E377" s="61" t="s">
        <v>41</v>
      </c>
      <c r="F377" s="131">
        <v>90</v>
      </c>
      <c r="G377" s="119"/>
      <c r="H377" s="35"/>
      <c r="I377" s="149"/>
      <c r="J377" s="131">
        <f t="shared" si="80"/>
        <v>90</v>
      </c>
    </row>
    <row r="378" spans="1:10" ht="15.6" x14ac:dyDescent="0.3">
      <c r="A378" s="34"/>
      <c r="B378" s="12">
        <v>625</v>
      </c>
      <c r="C378" s="12">
        <v>625001</v>
      </c>
      <c r="D378" s="13">
        <v>41</v>
      </c>
      <c r="E378" s="61" t="s">
        <v>42</v>
      </c>
      <c r="F378" s="131">
        <v>17</v>
      </c>
      <c r="G378" s="119"/>
      <c r="H378" s="35"/>
      <c r="I378" s="149"/>
      <c r="J378" s="131">
        <f t="shared" si="80"/>
        <v>17</v>
      </c>
    </row>
    <row r="379" spans="1:10" ht="15.6" x14ac:dyDescent="0.3">
      <c r="A379" s="34"/>
      <c r="B379" s="12"/>
      <c r="C379" s="12">
        <v>625002</v>
      </c>
      <c r="D379" s="13">
        <v>41</v>
      </c>
      <c r="E379" s="61" t="s">
        <v>43</v>
      </c>
      <c r="F379" s="131">
        <v>168</v>
      </c>
      <c r="G379" s="119"/>
      <c r="H379" s="35"/>
      <c r="I379" s="149"/>
      <c r="J379" s="131">
        <f t="shared" si="80"/>
        <v>168</v>
      </c>
    </row>
    <row r="380" spans="1:10" ht="15.6" x14ac:dyDescent="0.3">
      <c r="A380" s="34"/>
      <c r="B380" s="12"/>
      <c r="C380" s="12">
        <v>625003</v>
      </c>
      <c r="D380" s="13">
        <v>41</v>
      </c>
      <c r="E380" s="61" t="s">
        <v>44</v>
      </c>
      <c r="F380" s="131">
        <v>9</v>
      </c>
      <c r="G380" s="119"/>
      <c r="H380" s="35"/>
      <c r="I380" s="149"/>
      <c r="J380" s="131">
        <f t="shared" si="80"/>
        <v>9</v>
      </c>
    </row>
    <row r="381" spans="1:10" ht="15.6" x14ac:dyDescent="0.3">
      <c r="A381" s="34"/>
      <c r="B381" s="12"/>
      <c r="C381" s="12">
        <v>625004</v>
      </c>
      <c r="D381" s="13">
        <v>41</v>
      </c>
      <c r="E381" s="61" t="s">
        <v>45</v>
      </c>
      <c r="F381" s="131">
        <v>36</v>
      </c>
      <c r="G381" s="119"/>
      <c r="H381" s="35"/>
      <c r="I381" s="149"/>
      <c r="J381" s="131">
        <f t="shared" si="80"/>
        <v>36</v>
      </c>
    </row>
    <row r="382" spans="1:10" ht="15.6" x14ac:dyDescent="0.3">
      <c r="A382" s="34"/>
      <c r="B382" s="12"/>
      <c r="C382" s="12">
        <v>625005</v>
      </c>
      <c r="D382" s="13">
        <v>41</v>
      </c>
      <c r="E382" s="61" t="s">
        <v>46</v>
      </c>
      <c r="F382" s="131">
        <v>12</v>
      </c>
      <c r="G382" s="119"/>
      <c r="H382" s="35"/>
      <c r="I382" s="149"/>
      <c r="J382" s="131">
        <f t="shared" si="80"/>
        <v>12</v>
      </c>
    </row>
    <row r="383" spans="1:10" ht="15.6" x14ac:dyDescent="0.3">
      <c r="A383" s="34"/>
      <c r="B383" s="12"/>
      <c r="C383" s="12">
        <v>625007</v>
      </c>
      <c r="D383" s="13">
        <v>41</v>
      </c>
      <c r="E383" s="61" t="s">
        <v>47</v>
      </c>
      <c r="F383" s="131">
        <v>57</v>
      </c>
      <c r="G383" s="119"/>
      <c r="H383" s="35"/>
      <c r="I383" s="149"/>
      <c r="J383" s="131">
        <f t="shared" si="80"/>
        <v>57</v>
      </c>
    </row>
    <row r="384" spans="1:10" ht="15.6" x14ac:dyDescent="0.3">
      <c r="A384" s="34"/>
      <c r="B384" s="32">
        <v>630</v>
      </c>
      <c r="C384" s="12"/>
      <c r="D384" s="33">
        <v>41</v>
      </c>
      <c r="E384" s="88" t="s">
        <v>128</v>
      </c>
      <c r="F384" s="76">
        <f t="shared" ref="F384:J384" si="94">F387+F385</f>
        <v>6700</v>
      </c>
      <c r="G384" s="126">
        <f t="shared" si="94"/>
        <v>0</v>
      </c>
      <c r="H384" s="108">
        <f t="shared" si="94"/>
        <v>0</v>
      </c>
      <c r="I384" s="108">
        <f t="shared" si="94"/>
        <v>0</v>
      </c>
      <c r="J384" s="76">
        <f t="shared" si="94"/>
        <v>6700</v>
      </c>
    </row>
    <row r="385" spans="1:10" ht="15.6" x14ac:dyDescent="0.3">
      <c r="A385" s="34"/>
      <c r="B385" s="32">
        <v>635</v>
      </c>
      <c r="C385" s="32"/>
      <c r="D385" s="33">
        <v>41</v>
      </c>
      <c r="E385" s="88" t="s">
        <v>157</v>
      </c>
      <c r="F385" s="76">
        <f t="shared" ref="F385:J385" si="95">F386</f>
        <v>500</v>
      </c>
      <c r="G385" s="126">
        <f t="shared" si="95"/>
        <v>0</v>
      </c>
      <c r="H385" s="108">
        <f t="shared" si="95"/>
        <v>0</v>
      </c>
      <c r="I385" s="108">
        <f t="shared" si="95"/>
        <v>0</v>
      </c>
      <c r="J385" s="76">
        <f t="shared" si="95"/>
        <v>500</v>
      </c>
    </row>
    <row r="386" spans="1:10" ht="15.6" x14ac:dyDescent="0.3">
      <c r="A386" s="34"/>
      <c r="B386" s="32"/>
      <c r="C386" s="12">
        <v>635006</v>
      </c>
      <c r="D386" s="13">
        <v>41</v>
      </c>
      <c r="E386" s="61" t="s">
        <v>171</v>
      </c>
      <c r="F386" s="131">
        <v>500</v>
      </c>
      <c r="G386" s="119"/>
      <c r="H386" s="35"/>
      <c r="I386" s="149"/>
      <c r="J386" s="131">
        <f t="shared" si="80"/>
        <v>500</v>
      </c>
    </row>
    <row r="387" spans="1:10" ht="15.6" x14ac:dyDescent="0.3">
      <c r="A387" s="34"/>
      <c r="B387" s="32">
        <v>637</v>
      </c>
      <c r="C387" s="12"/>
      <c r="D387" s="33">
        <v>41</v>
      </c>
      <c r="E387" s="88" t="s">
        <v>82</v>
      </c>
      <c r="F387" s="76">
        <f t="shared" ref="F387:J387" si="96">SUM(F388:F389)</f>
        <v>6200</v>
      </c>
      <c r="G387" s="126">
        <f t="shared" si="96"/>
        <v>0</v>
      </c>
      <c r="H387" s="108">
        <f t="shared" si="96"/>
        <v>0</v>
      </c>
      <c r="I387" s="108">
        <f t="shared" si="96"/>
        <v>0</v>
      </c>
      <c r="J387" s="76">
        <f t="shared" si="96"/>
        <v>6200</v>
      </c>
    </row>
    <row r="388" spans="1:10" ht="15.6" x14ac:dyDescent="0.3">
      <c r="A388" s="34"/>
      <c r="B388" s="12"/>
      <c r="C388" s="12">
        <v>637002</v>
      </c>
      <c r="D388" s="13">
        <v>41</v>
      </c>
      <c r="E388" s="61" t="s">
        <v>172</v>
      </c>
      <c r="F388" s="131">
        <v>5000</v>
      </c>
      <c r="G388" s="119"/>
      <c r="H388" s="35"/>
      <c r="I388" s="149"/>
      <c r="J388" s="131">
        <f t="shared" si="80"/>
        <v>5000</v>
      </c>
    </row>
    <row r="389" spans="1:10" ht="15.6" x14ac:dyDescent="0.3">
      <c r="A389" s="34"/>
      <c r="B389" s="12"/>
      <c r="C389" s="12">
        <v>637027</v>
      </c>
      <c r="D389" s="13">
        <v>41</v>
      </c>
      <c r="E389" s="80" t="s">
        <v>91</v>
      </c>
      <c r="F389" s="131">
        <v>1200</v>
      </c>
      <c r="G389" s="119"/>
      <c r="H389" s="35"/>
      <c r="I389" s="149"/>
      <c r="J389" s="131">
        <f t="shared" si="80"/>
        <v>1200</v>
      </c>
    </row>
    <row r="390" spans="1:10" ht="16.2" x14ac:dyDescent="0.35">
      <c r="A390" s="34"/>
      <c r="B390" s="12"/>
      <c r="C390" s="21"/>
      <c r="D390" s="12"/>
      <c r="E390" s="94" t="s">
        <v>173</v>
      </c>
      <c r="F390" s="76">
        <f t="shared" ref="F390:J390" si="97">SUM(F391)</f>
        <v>4145</v>
      </c>
      <c r="G390" s="126">
        <f t="shared" si="97"/>
        <v>0</v>
      </c>
      <c r="H390" s="108">
        <f t="shared" si="97"/>
        <v>30000</v>
      </c>
      <c r="I390" s="108">
        <f t="shared" si="97"/>
        <v>0</v>
      </c>
      <c r="J390" s="76">
        <f t="shared" si="97"/>
        <v>34145</v>
      </c>
    </row>
    <row r="391" spans="1:10" ht="16.2" x14ac:dyDescent="0.35">
      <c r="A391" s="34"/>
      <c r="B391" s="32">
        <v>630</v>
      </c>
      <c r="C391" s="12"/>
      <c r="D391" s="32">
        <v>41</v>
      </c>
      <c r="E391" s="94" t="s">
        <v>128</v>
      </c>
      <c r="F391" s="76">
        <f t="shared" ref="F391:J391" si="98">F399+F395+F392</f>
        <v>4145</v>
      </c>
      <c r="G391" s="126">
        <f t="shared" si="98"/>
        <v>0</v>
      </c>
      <c r="H391" s="108">
        <f t="shared" si="98"/>
        <v>30000</v>
      </c>
      <c r="I391" s="108">
        <f t="shared" si="98"/>
        <v>0</v>
      </c>
      <c r="J391" s="76">
        <f t="shared" si="98"/>
        <v>34145</v>
      </c>
    </row>
    <row r="392" spans="1:10" ht="15.6" x14ac:dyDescent="0.3">
      <c r="A392" s="34"/>
      <c r="B392" s="32">
        <v>632</v>
      </c>
      <c r="C392" s="12"/>
      <c r="D392" s="33">
        <v>41</v>
      </c>
      <c r="E392" s="88" t="s">
        <v>53</v>
      </c>
      <c r="F392" s="76">
        <f t="shared" ref="F392:J392" si="99">SUM(F393:F394)</f>
        <v>3000</v>
      </c>
      <c r="G392" s="126">
        <f t="shared" si="99"/>
        <v>0</v>
      </c>
      <c r="H392" s="108">
        <f t="shared" si="99"/>
        <v>0</v>
      </c>
      <c r="I392" s="108">
        <f t="shared" si="99"/>
        <v>0</v>
      </c>
      <c r="J392" s="76">
        <f t="shared" si="99"/>
        <v>3000</v>
      </c>
    </row>
    <row r="393" spans="1:10" ht="15.6" x14ac:dyDescent="0.3">
      <c r="A393" s="34"/>
      <c r="B393" s="12"/>
      <c r="C393" s="12">
        <v>632001</v>
      </c>
      <c r="D393" s="12">
        <v>41</v>
      </c>
      <c r="E393" s="61" t="s">
        <v>52</v>
      </c>
      <c r="F393" s="131">
        <v>800</v>
      </c>
      <c r="G393" s="119"/>
      <c r="H393" s="35"/>
      <c r="I393" s="149"/>
      <c r="J393" s="131">
        <f t="shared" si="80"/>
        <v>800</v>
      </c>
    </row>
    <row r="394" spans="1:10" ht="15.6" x14ac:dyDescent="0.3">
      <c r="A394" s="34"/>
      <c r="B394" s="12"/>
      <c r="C394" s="12">
        <v>632002</v>
      </c>
      <c r="D394" s="12">
        <v>41</v>
      </c>
      <c r="E394" s="61" t="s">
        <v>54</v>
      </c>
      <c r="F394" s="131">
        <v>2200</v>
      </c>
      <c r="G394" s="119"/>
      <c r="H394" s="35"/>
      <c r="I394" s="149"/>
      <c r="J394" s="131">
        <f t="shared" si="80"/>
        <v>2200</v>
      </c>
    </row>
    <row r="395" spans="1:10" ht="15.6" x14ac:dyDescent="0.3">
      <c r="A395" s="34"/>
      <c r="B395" s="32">
        <v>633</v>
      </c>
      <c r="C395" s="12"/>
      <c r="D395" s="32">
        <v>41</v>
      </c>
      <c r="E395" s="88" t="s">
        <v>58</v>
      </c>
      <c r="F395" s="76">
        <f>SUM(F396:F398)</f>
        <v>615</v>
      </c>
      <c r="G395" s="126">
        <f t="shared" ref="G395:J395" si="100">SUM(G396:G398)</f>
        <v>0</v>
      </c>
      <c r="H395" s="108">
        <f t="shared" si="100"/>
        <v>30000</v>
      </c>
      <c r="I395" s="108">
        <f t="shared" si="100"/>
        <v>0</v>
      </c>
      <c r="J395" s="76">
        <f t="shared" si="100"/>
        <v>30615</v>
      </c>
    </row>
    <row r="396" spans="1:10" ht="15.6" x14ac:dyDescent="0.3">
      <c r="A396" s="34"/>
      <c r="B396" s="32"/>
      <c r="C396" s="12">
        <v>633001</v>
      </c>
      <c r="D396" s="12">
        <v>41</v>
      </c>
      <c r="E396" s="61" t="s">
        <v>282</v>
      </c>
      <c r="F396" s="76"/>
      <c r="G396" s="119"/>
      <c r="H396" s="102">
        <v>30000</v>
      </c>
      <c r="I396" s="149"/>
      <c r="J396" s="131">
        <f t="shared" si="80"/>
        <v>30000</v>
      </c>
    </row>
    <row r="397" spans="1:10" ht="15.6" x14ac:dyDescent="0.3">
      <c r="A397" s="34"/>
      <c r="B397" s="32"/>
      <c r="C397" s="12">
        <v>633004</v>
      </c>
      <c r="D397" s="12">
        <v>41</v>
      </c>
      <c r="E397" s="61" t="s">
        <v>147</v>
      </c>
      <c r="F397" s="131">
        <v>500</v>
      </c>
      <c r="G397" s="119"/>
      <c r="H397" s="35"/>
      <c r="I397" s="149"/>
      <c r="J397" s="131">
        <f t="shared" si="80"/>
        <v>500</v>
      </c>
    </row>
    <row r="398" spans="1:10" ht="15.6" x14ac:dyDescent="0.3">
      <c r="A398" s="34"/>
      <c r="B398" s="12"/>
      <c r="C398" s="12">
        <v>633006</v>
      </c>
      <c r="D398" s="12">
        <v>41</v>
      </c>
      <c r="E398" s="61" t="s">
        <v>174</v>
      </c>
      <c r="F398" s="131">
        <v>115</v>
      </c>
      <c r="G398" s="119"/>
      <c r="H398" s="35"/>
      <c r="I398" s="149"/>
      <c r="J398" s="131">
        <f t="shared" si="80"/>
        <v>115</v>
      </c>
    </row>
    <row r="399" spans="1:10" ht="15.6" x14ac:dyDescent="0.3">
      <c r="A399" s="34"/>
      <c r="B399" s="32">
        <v>637</v>
      </c>
      <c r="C399" s="12"/>
      <c r="D399" s="32">
        <v>41</v>
      </c>
      <c r="E399" s="88" t="s">
        <v>82</v>
      </c>
      <c r="F399" s="76">
        <f t="shared" ref="F399:J399" si="101">SUM(F400:F401)</f>
        <v>530</v>
      </c>
      <c r="G399" s="126">
        <f t="shared" si="101"/>
        <v>0</v>
      </c>
      <c r="H399" s="108">
        <f t="shared" si="101"/>
        <v>0</v>
      </c>
      <c r="I399" s="108">
        <f t="shared" si="101"/>
        <v>0</v>
      </c>
      <c r="J399" s="76">
        <f t="shared" si="101"/>
        <v>530</v>
      </c>
    </row>
    <row r="400" spans="1:10" ht="15.6" x14ac:dyDescent="0.3">
      <c r="A400" s="34"/>
      <c r="B400" s="12"/>
      <c r="C400" s="12">
        <v>637003</v>
      </c>
      <c r="D400" s="12">
        <v>41</v>
      </c>
      <c r="E400" s="61" t="s">
        <v>112</v>
      </c>
      <c r="F400" s="131">
        <v>230</v>
      </c>
      <c r="G400" s="119"/>
      <c r="H400" s="35"/>
      <c r="I400" s="149"/>
      <c r="J400" s="131">
        <f t="shared" ref="J400:J461" si="102">F400+G400+H400-I400</f>
        <v>230</v>
      </c>
    </row>
    <row r="401" spans="1:10" ht="15.6" x14ac:dyDescent="0.3">
      <c r="A401" s="34"/>
      <c r="B401" s="12"/>
      <c r="C401" s="12">
        <v>637011</v>
      </c>
      <c r="D401" s="12">
        <v>41</v>
      </c>
      <c r="E401" s="61" t="s">
        <v>175</v>
      </c>
      <c r="F401" s="131">
        <v>300</v>
      </c>
      <c r="G401" s="119"/>
      <c r="H401" s="35"/>
      <c r="I401" s="149"/>
      <c r="J401" s="131">
        <f t="shared" si="102"/>
        <v>300</v>
      </c>
    </row>
    <row r="402" spans="1:10" ht="16.2" x14ac:dyDescent="0.35">
      <c r="A402" s="34"/>
      <c r="B402" s="32">
        <v>630</v>
      </c>
      <c r="C402" s="12"/>
      <c r="D402" s="12" t="s">
        <v>143</v>
      </c>
      <c r="E402" s="94" t="s">
        <v>176</v>
      </c>
      <c r="F402" s="76">
        <f t="shared" ref="F402:J402" si="103">SUM(F403)</f>
        <v>5000</v>
      </c>
      <c r="G402" s="126">
        <f t="shared" si="103"/>
        <v>0</v>
      </c>
      <c r="H402" s="108">
        <f t="shared" si="103"/>
        <v>10000</v>
      </c>
      <c r="I402" s="108">
        <f t="shared" si="103"/>
        <v>0</v>
      </c>
      <c r="J402" s="76">
        <f t="shared" si="103"/>
        <v>15000</v>
      </c>
    </row>
    <row r="403" spans="1:10" ht="15.6" x14ac:dyDescent="0.3">
      <c r="A403" s="34"/>
      <c r="B403" s="32">
        <v>635</v>
      </c>
      <c r="C403" s="12"/>
      <c r="D403" s="32" t="s">
        <v>143</v>
      </c>
      <c r="E403" s="88" t="s">
        <v>73</v>
      </c>
      <c r="F403" s="76">
        <f t="shared" ref="F403:J403" si="104">SUM(F404:F405)</f>
        <v>5000</v>
      </c>
      <c r="G403" s="126">
        <f t="shared" si="104"/>
        <v>0</v>
      </c>
      <c r="H403" s="108">
        <f t="shared" si="104"/>
        <v>10000</v>
      </c>
      <c r="I403" s="108">
        <f t="shared" si="104"/>
        <v>0</v>
      </c>
      <c r="J403" s="76">
        <f t="shared" si="104"/>
        <v>15000</v>
      </c>
    </row>
    <row r="404" spans="1:10" ht="15.6" x14ac:dyDescent="0.3">
      <c r="A404" s="34"/>
      <c r="B404" s="12"/>
      <c r="C404" s="12">
        <v>635006</v>
      </c>
      <c r="D404" s="12">
        <v>41</v>
      </c>
      <c r="E404" s="61" t="s">
        <v>177</v>
      </c>
      <c r="F404" s="131">
        <v>3000</v>
      </c>
      <c r="G404" s="119"/>
      <c r="H404" s="131">
        <v>10000</v>
      </c>
      <c r="I404" s="149"/>
      <c r="J404" s="131">
        <f t="shared" si="102"/>
        <v>13000</v>
      </c>
    </row>
    <row r="405" spans="1:10" ht="15.6" x14ac:dyDescent="0.3">
      <c r="A405" s="34"/>
      <c r="B405" s="12"/>
      <c r="C405" s="12">
        <v>635006</v>
      </c>
      <c r="D405" s="12" t="s">
        <v>26</v>
      </c>
      <c r="E405" s="61" t="s">
        <v>177</v>
      </c>
      <c r="F405" s="135">
        <v>2000</v>
      </c>
      <c r="G405" s="119"/>
      <c r="H405" s="35"/>
      <c r="I405" s="149"/>
      <c r="J405" s="135">
        <f t="shared" si="102"/>
        <v>2000</v>
      </c>
    </row>
    <row r="406" spans="1:10" ht="15.6" x14ac:dyDescent="0.3">
      <c r="A406" s="37" t="s">
        <v>178</v>
      </c>
      <c r="B406" s="16"/>
      <c r="C406" s="16"/>
      <c r="D406" s="17" t="s">
        <v>143</v>
      </c>
      <c r="E406" s="81" t="s">
        <v>179</v>
      </c>
      <c r="F406" s="136">
        <f>F407</f>
        <v>14159</v>
      </c>
      <c r="G406" s="120">
        <f t="shared" ref="G406:J406" si="105">G407</f>
        <v>0</v>
      </c>
      <c r="H406" s="103">
        <f t="shared" si="105"/>
        <v>0</v>
      </c>
      <c r="I406" s="103">
        <f t="shared" si="105"/>
        <v>0</v>
      </c>
      <c r="J406" s="136">
        <f t="shared" si="105"/>
        <v>14159</v>
      </c>
    </row>
    <row r="407" spans="1:10" ht="15.6" x14ac:dyDescent="0.3">
      <c r="A407" s="72"/>
      <c r="B407" s="27">
        <v>600</v>
      </c>
      <c r="C407" s="27"/>
      <c r="D407" s="73" t="s">
        <v>143</v>
      </c>
      <c r="E407" s="86" t="s">
        <v>179</v>
      </c>
      <c r="F407" s="147">
        <f t="shared" ref="F407:J407" si="106">F417+F408</f>
        <v>14159</v>
      </c>
      <c r="G407" s="129">
        <f t="shared" si="106"/>
        <v>0</v>
      </c>
      <c r="H407" s="110">
        <f t="shared" si="106"/>
        <v>0</v>
      </c>
      <c r="I407" s="110">
        <f t="shared" si="106"/>
        <v>0</v>
      </c>
      <c r="J407" s="147">
        <f t="shared" si="106"/>
        <v>14159</v>
      </c>
    </row>
    <row r="408" spans="1:10" ht="15.6" x14ac:dyDescent="0.3">
      <c r="A408" s="34"/>
      <c r="B408" s="32">
        <v>620</v>
      </c>
      <c r="C408" s="21"/>
      <c r="D408" s="33">
        <v>41</v>
      </c>
      <c r="E408" s="88" t="s">
        <v>39</v>
      </c>
      <c r="F408" s="76">
        <f t="shared" ref="F408:J408" si="107">SUM(F409:F416)</f>
        <v>559</v>
      </c>
      <c r="G408" s="126">
        <f t="shared" si="107"/>
        <v>0</v>
      </c>
      <c r="H408" s="108">
        <f t="shared" si="107"/>
        <v>0</v>
      </c>
      <c r="I408" s="108">
        <f t="shared" si="107"/>
        <v>0</v>
      </c>
      <c r="J408" s="76">
        <f t="shared" si="107"/>
        <v>559</v>
      </c>
    </row>
    <row r="409" spans="1:10" ht="15.6" x14ac:dyDescent="0.3">
      <c r="A409" s="34"/>
      <c r="B409" s="12">
        <v>621</v>
      </c>
      <c r="C409" s="32"/>
      <c r="D409" s="13">
        <v>41</v>
      </c>
      <c r="E409" s="61" t="s">
        <v>40</v>
      </c>
      <c r="F409" s="131">
        <v>105</v>
      </c>
      <c r="G409" s="119"/>
      <c r="H409" s="35"/>
      <c r="I409" s="149"/>
      <c r="J409" s="131">
        <f t="shared" si="102"/>
        <v>105</v>
      </c>
    </row>
    <row r="410" spans="1:10" ht="15.6" x14ac:dyDescent="0.3">
      <c r="A410" s="34"/>
      <c r="B410" s="12">
        <v>623</v>
      </c>
      <c r="C410" s="32"/>
      <c r="D410" s="13">
        <v>41</v>
      </c>
      <c r="E410" s="61" t="s">
        <v>41</v>
      </c>
      <c r="F410" s="131">
        <v>55</v>
      </c>
      <c r="G410" s="119"/>
      <c r="H410" s="35"/>
      <c r="I410" s="149"/>
      <c r="J410" s="131">
        <f t="shared" si="102"/>
        <v>55</v>
      </c>
    </row>
    <row r="411" spans="1:10" ht="15.6" x14ac:dyDescent="0.3">
      <c r="A411" s="34"/>
      <c r="B411" s="12">
        <v>625</v>
      </c>
      <c r="C411" s="12">
        <v>625001</v>
      </c>
      <c r="D411" s="13">
        <v>41</v>
      </c>
      <c r="E411" s="61" t="s">
        <v>42</v>
      </c>
      <c r="F411" s="131">
        <v>22</v>
      </c>
      <c r="G411" s="119"/>
      <c r="H411" s="35"/>
      <c r="I411" s="149"/>
      <c r="J411" s="131">
        <f t="shared" si="102"/>
        <v>22</v>
      </c>
    </row>
    <row r="412" spans="1:10" ht="15.6" x14ac:dyDescent="0.3">
      <c r="A412" s="34"/>
      <c r="B412" s="12"/>
      <c r="C412" s="12">
        <v>625002</v>
      </c>
      <c r="D412" s="13">
        <v>41</v>
      </c>
      <c r="E412" s="61" t="s">
        <v>43</v>
      </c>
      <c r="F412" s="131">
        <v>224</v>
      </c>
      <c r="G412" s="119"/>
      <c r="H412" s="35"/>
      <c r="I412" s="149"/>
      <c r="J412" s="131">
        <f t="shared" si="102"/>
        <v>224</v>
      </c>
    </row>
    <row r="413" spans="1:10" ht="15.6" x14ac:dyDescent="0.3">
      <c r="A413" s="34"/>
      <c r="B413" s="12"/>
      <c r="C413" s="12">
        <v>625003</v>
      </c>
      <c r="D413" s="13">
        <v>41</v>
      </c>
      <c r="E413" s="61" t="s">
        <v>44</v>
      </c>
      <c r="F413" s="131">
        <v>13</v>
      </c>
      <c r="G413" s="119"/>
      <c r="H413" s="35"/>
      <c r="I413" s="149"/>
      <c r="J413" s="131">
        <f t="shared" si="102"/>
        <v>13</v>
      </c>
    </row>
    <row r="414" spans="1:10" ht="15.6" x14ac:dyDescent="0.3">
      <c r="A414" s="34"/>
      <c r="B414" s="12"/>
      <c r="C414" s="12">
        <v>625004</v>
      </c>
      <c r="D414" s="13">
        <v>41</v>
      </c>
      <c r="E414" s="61" t="s">
        <v>45</v>
      </c>
      <c r="F414" s="131">
        <v>48</v>
      </c>
      <c r="G414" s="119"/>
      <c r="H414" s="35"/>
      <c r="I414" s="149"/>
      <c r="J414" s="131">
        <f t="shared" si="102"/>
        <v>48</v>
      </c>
    </row>
    <row r="415" spans="1:10" ht="15.6" x14ac:dyDescent="0.3">
      <c r="A415" s="34"/>
      <c r="B415" s="12"/>
      <c r="C415" s="12">
        <v>625005</v>
      </c>
      <c r="D415" s="13">
        <v>41</v>
      </c>
      <c r="E415" s="61" t="s">
        <v>46</v>
      </c>
      <c r="F415" s="131">
        <v>16</v>
      </c>
      <c r="G415" s="119"/>
      <c r="H415" s="35"/>
      <c r="I415" s="149"/>
      <c r="J415" s="131">
        <f t="shared" si="102"/>
        <v>16</v>
      </c>
    </row>
    <row r="416" spans="1:10" ht="15.6" x14ac:dyDescent="0.3">
      <c r="A416" s="34"/>
      <c r="B416" s="12"/>
      <c r="C416" s="12">
        <v>625007</v>
      </c>
      <c r="D416" s="13">
        <v>41</v>
      </c>
      <c r="E416" s="61" t="s">
        <v>47</v>
      </c>
      <c r="F416" s="131">
        <v>76</v>
      </c>
      <c r="G416" s="119"/>
      <c r="H416" s="35"/>
      <c r="I416" s="149"/>
      <c r="J416" s="131">
        <f t="shared" si="102"/>
        <v>76</v>
      </c>
    </row>
    <row r="417" spans="1:10" ht="15.6" x14ac:dyDescent="0.3">
      <c r="A417" s="34"/>
      <c r="B417" s="32">
        <v>630</v>
      </c>
      <c r="C417" s="12"/>
      <c r="D417" s="33" t="s">
        <v>143</v>
      </c>
      <c r="E417" s="88" t="s">
        <v>128</v>
      </c>
      <c r="F417" s="76">
        <f t="shared" ref="F417:J417" si="108">F418</f>
        <v>13600</v>
      </c>
      <c r="G417" s="126">
        <f t="shared" si="108"/>
        <v>0</v>
      </c>
      <c r="H417" s="108">
        <f t="shared" si="108"/>
        <v>0</v>
      </c>
      <c r="I417" s="108">
        <f t="shared" si="108"/>
        <v>0</v>
      </c>
      <c r="J417" s="76">
        <f t="shared" si="108"/>
        <v>13600</v>
      </c>
    </row>
    <row r="418" spans="1:10" ht="15.6" x14ac:dyDescent="0.3">
      <c r="A418" s="34"/>
      <c r="B418" s="32">
        <v>637</v>
      </c>
      <c r="C418" s="12"/>
      <c r="D418" s="33" t="s">
        <v>143</v>
      </c>
      <c r="E418" s="88" t="s">
        <v>82</v>
      </c>
      <c r="F418" s="76">
        <f>SUM(F419:F421)</f>
        <v>13600</v>
      </c>
      <c r="G418" s="126">
        <f t="shared" ref="G418:J418" si="109">SUM(G419:G421)</f>
        <v>0</v>
      </c>
      <c r="H418" s="108">
        <f t="shared" si="109"/>
        <v>0</v>
      </c>
      <c r="I418" s="108">
        <f t="shared" si="109"/>
        <v>0</v>
      </c>
      <c r="J418" s="76">
        <f t="shared" si="109"/>
        <v>13600</v>
      </c>
    </row>
    <row r="419" spans="1:10" ht="15.6" x14ac:dyDescent="0.3">
      <c r="A419" s="34"/>
      <c r="B419" s="12"/>
      <c r="C419" s="12">
        <v>637002</v>
      </c>
      <c r="D419" s="13">
        <v>41</v>
      </c>
      <c r="E419" s="61" t="s">
        <v>180</v>
      </c>
      <c r="F419" s="131">
        <v>8711</v>
      </c>
      <c r="G419" s="119"/>
      <c r="H419" s="35"/>
      <c r="I419" s="149"/>
      <c r="J419" s="131">
        <f t="shared" si="102"/>
        <v>8711</v>
      </c>
    </row>
    <row r="420" spans="1:10" ht="15.6" x14ac:dyDescent="0.3">
      <c r="A420" s="34"/>
      <c r="B420" s="12"/>
      <c r="C420" s="12">
        <v>637002</v>
      </c>
      <c r="D420" s="13" t="s">
        <v>26</v>
      </c>
      <c r="E420" s="61" t="s">
        <v>180</v>
      </c>
      <c r="F420" s="135">
        <v>3289</v>
      </c>
      <c r="G420" s="119"/>
      <c r="H420" s="35"/>
      <c r="I420" s="149"/>
      <c r="J420" s="135">
        <f t="shared" si="102"/>
        <v>3289</v>
      </c>
    </row>
    <row r="421" spans="1:10" ht="15.6" x14ac:dyDescent="0.3">
      <c r="A421" s="34"/>
      <c r="B421" s="12"/>
      <c r="C421" s="12">
        <v>637027</v>
      </c>
      <c r="D421" s="13">
        <v>41</v>
      </c>
      <c r="E421" s="80" t="s">
        <v>91</v>
      </c>
      <c r="F421" s="131">
        <v>1600</v>
      </c>
      <c r="G421" s="119"/>
      <c r="H421" s="35"/>
      <c r="I421" s="149"/>
      <c r="J421" s="131">
        <f t="shared" si="102"/>
        <v>1600</v>
      </c>
    </row>
    <row r="422" spans="1:10" ht="15.6" x14ac:dyDescent="0.3">
      <c r="A422" s="66" t="s">
        <v>181</v>
      </c>
      <c r="B422" s="67"/>
      <c r="C422" s="67"/>
      <c r="D422" s="68">
        <v>41</v>
      </c>
      <c r="E422" s="95" t="s">
        <v>182</v>
      </c>
      <c r="F422" s="136">
        <f>F423</f>
        <v>4995</v>
      </c>
      <c r="G422" s="120">
        <f t="shared" ref="G422:J422" si="110">G423</f>
        <v>0</v>
      </c>
      <c r="H422" s="103">
        <f t="shared" si="110"/>
        <v>0</v>
      </c>
      <c r="I422" s="103">
        <f t="shared" si="110"/>
        <v>0</v>
      </c>
      <c r="J422" s="136">
        <f t="shared" si="110"/>
        <v>4995</v>
      </c>
    </row>
    <row r="423" spans="1:10" ht="15.6" x14ac:dyDescent="0.3">
      <c r="A423" s="34"/>
      <c r="B423" s="32">
        <v>630</v>
      </c>
      <c r="C423" s="12"/>
      <c r="D423" s="32">
        <v>41</v>
      </c>
      <c r="E423" s="89" t="s">
        <v>183</v>
      </c>
      <c r="F423" s="76">
        <f t="shared" ref="F423:J423" si="111">F429+F427+F424</f>
        <v>4995</v>
      </c>
      <c r="G423" s="126">
        <f t="shared" si="111"/>
        <v>0</v>
      </c>
      <c r="H423" s="108">
        <f t="shared" si="111"/>
        <v>0</v>
      </c>
      <c r="I423" s="108">
        <f t="shared" si="111"/>
        <v>0</v>
      </c>
      <c r="J423" s="76">
        <f t="shared" si="111"/>
        <v>4995</v>
      </c>
    </row>
    <row r="424" spans="1:10" ht="15.6" x14ac:dyDescent="0.3">
      <c r="A424" s="34"/>
      <c r="B424" s="32">
        <v>632</v>
      </c>
      <c r="C424" s="32"/>
      <c r="D424" s="32">
        <v>41</v>
      </c>
      <c r="E424" s="88" t="s">
        <v>52</v>
      </c>
      <c r="F424" s="76">
        <f t="shared" ref="F424:J424" si="112">SUM(F425:F426)</f>
        <v>4733</v>
      </c>
      <c r="G424" s="126">
        <f t="shared" si="112"/>
        <v>0</v>
      </c>
      <c r="H424" s="108">
        <f t="shared" si="112"/>
        <v>0</v>
      </c>
      <c r="I424" s="108">
        <f t="shared" si="112"/>
        <v>0</v>
      </c>
      <c r="J424" s="76">
        <f t="shared" si="112"/>
        <v>4733</v>
      </c>
    </row>
    <row r="425" spans="1:10" ht="15.6" x14ac:dyDescent="0.3">
      <c r="A425" s="34"/>
      <c r="B425" s="12">
        <v>632</v>
      </c>
      <c r="C425" s="12">
        <v>632001</v>
      </c>
      <c r="D425" s="12">
        <v>41</v>
      </c>
      <c r="E425" s="61" t="s">
        <v>53</v>
      </c>
      <c r="F425" s="131">
        <v>4433</v>
      </c>
      <c r="G425" s="119"/>
      <c r="H425" s="35"/>
      <c r="I425" s="149"/>
      <c r="J425" s="131">
        <f t="shared" si="102"/>
        <v>4433</v>
      </c>
    </row>
    <row r="426" spans="1:10" ht="15.6" x14ac:dyDescent="0.3">
      <c r="A426" s="34"/>
      <c r="B426" s="12">
        <v>632</v>
      </c>
      <c r="C426" s="12">
        <v>632002</v>
      </c>
      <c r="D426" s="12">
        <v>41</v>
      </c>
      <c r="E426" s="61" t="s">
        <v>54</v>
      </c>
      <c r="F426" s="131">
        <v>300</v>
      </c>
      <c r="G426" s="119"/>
      <c r="H426" s="35"/>
      <c r="I426" s="149"/>
      <c r="J426" s="131">
        <f t="shared" si="102"/>
        <v>300</v>
      </c>
    </row>
    <row r="427" spans="1:10" ht="15.6" x14ac:dyDescent="0.3">
      <c r="A427" s="34"/>
      <c r="B427" s="32">
        <v>633</v>
      </c>
      <c r="C427" s="12"/>
      <c r="D427" s="32">
        <v>41</v>
      </c>
      <c r="E427" s="88" t="s">
        <v>58</v>
      </c>
      <c r="F427" s="76">
        <f t="shared" ref="F427:J427" si="113">SUM(F428:F428)</f>
        <v>100</v>
      </c>
      <c r="G427" s="126">
        <f t="shared" si="113"/>
        <v>0</v>
      </c>
      <c r="H427" s="108">
        <f t="shared" si="113"/>
        <v>0</v>
      </c>
      <c r="I427" s="108">
        <f t="shared" si="113"/>
        <v>0</v>
      </c>
      <c r="J427" s="76">
        <f t="shared" si="113"/>
        <v>100</v>
      </c>
    </row>
    <row r="428" spans="1:10" ht="15.6" x14ac:dyDescent="0.3">
      <c r="A428" s="34"/>
      <c r="B428" s="12"/>
      <c r="C428" s="12">
        <v>633006</v>
      </c>
      <c r="D428" s="12">
        <v>41</v>
      </c>
      <c r="E428" s="61" t="s">
        <v>184</v>
      </c>
      <c r="F428" s="131">
        <v>100</v>
      </c>
      <c r="G428" s="119"/>
      <c r="H428" s="35"/>
      <c r="I428" s="149"/>
      <c r="J428" s="131">
        <f t="shared" si="102"/>
        <v>100</v>
      </c>
    </row>
    <row r="429" spans="1:10" ht="15.6" x14ac:dyDescent="0.3">
      <c r="A429" s="34"/>
      <c r="B429" s="32">
        <v>637</v>
      </c>
      <c r="C429" s="12"/>
      <c r="D429" s="32">
        <v>41</v>
      </c>
      <c r="E429" s="88" t="s">
        <v>82</v>
      </c>
      <c r="F429" s="76">
        <f t="shared" ref="F429:J429" si="114">SUM(F430)</f>
        <v>162</v>
      </c>
      <c r="G429" s="126">
        <f t="shared" si="114"/>
        <v>0</v>
      </c>
      <c r="H429" s="108">
        <f t="shared" si="114"/>
        <v>0</v>
      </c>
      <c r="I429" s="108">
        <f t="shared" si="114"/>
        <v>0</v>
      </c>
      <c r="J429" s="76">
        <f t="shared" si="114"/>
        <v>162</v>
      </c>
    </row>
    <row r="430" spans="1:10" ht="15.6" x14ac:dyDescent="0.3">
      <c r="A430" s="34"/>
      <c r="B430" s="35"/>
      <c r="C430" s="12">
        <v>637004</v>
      </c>
      <c r="D430" s="12">
        <v>41</v>
      </c>
      <c r="E430" s="61" t="s">
        <v>113</v>
      </c>
      <c r="F430" s="131">
        <v>162</v>
      </c>
      <c r="G430" s="119"/>
      <c r="H430" s="35"/>
      <c r="I430" s="149"/>
      <c r="J430" s="131">
        <f t="shared" si="102"/>
        <v>162</v>
      </c>
    </row>
    <row r="431" spans="1:10" ht="15.6" x14ac:dyDescent="0.3">
      <c r="A431" s="37" t="s">
        <v>185</v>
      </c>
      <c r="B431" s="16"/>
      <c r="C431" s="16"/>
      <c r="D431" s="17">
        <v>41</v>
      </c>
      <c r="E431" s="81" t="s">
        <v>186</v>
      </c>
      <c r="F431" s="136">
        <f t="shared" ref="F431:J431" si="115">F440+F432</f>
        <v>10024</v>
      </c>
      <c r="G431" s="120">
        <f t="shared" si="115"/>
        <v>0</v>
      </c>
      <c r="H431" s="103">
        <f t="shared" si="115"/>
        <v>0</v>
      </c>
      <c r="I431" s="103">
        <f t="shared" si="115"/>
        <v>0</v>
      </c>
      <c r="J431" s="136">
        <f t="shared" si="115"/>
        <v>10024</v>
      </c>
    </row>
    <row r="432" spans="1:10" ht="15.6" x14ac:dyDescent="0.3">
      <c r="A432" s="34"/>
      <c r="B432" s="32">
        <v>620</v>
      </c>
      <c r="C432" s="21"/>
      <c r="D432" s="32">
        <v>41</v>
      </c>
      <c r="E432" s="88" t="s">
        <v>39</v>
      </c>
      <c r="F432" s="76">
        <f t="shared" ref="F432:J432" si="116">SUM(F433:F439)</f>
        <v>524</v>
      </c>
      <c r="G432" s="126">
        <f t="shared" si="116"/>
        <v>0</v>
      </c>
      <c r="H432" s="108">
        <f t="shared" si="116"/>
        <v>0</v>
      </c>
      <c r="I432" s="108">
        <f t="shared" si="116"/>
        <v>0</v>
      </c>
      <c r="J432" s="76">
        <f t="shared" si="116"/>
        <v>524</v>
      </c>
    </row>
    <row r="433" spans="1:10" ht="15.6" x14ac:dyDescent="0.3">
      <c r="A433" s="34"/>
      <c r="B433" s="12">
        <v>621</v>
      </c>
      <c r="C433" s="32"/>
      <c r="D433" s="12">
        <v>41</v>
      </c>
      <c r="E433" s="61" t="s">
        <v>40</v>
      </c>
      <c r="F433" s="131">
        <v>150</v>
      </c>
      <c r="G433" s="119"/>
      <c r="H433" s="35"/>
      <c r="I433" s="149"/>
      <c r="J433" s="131">
        <f t="shared" si="102"/>
        <v>150</v>
      </c>
    </row>
    <row r="434" spans="1:10" ht="15.6" x14ac:dyDescent="0.3">
      <c r="A434" s="34"/>
      <c r="B434" s="12">
        <v>625</v>
      </c>
      <c r="C434" s="12">
        <v>625001</v>
      </c>
      <c r="D434" s="12">
        <v>41</v>
      </c>
      <c r="E434" s="61" t="s">
        <v>42</v>
      </c>
      <c r="F434" s="131">
        <v>21</v>
      </c>
      <c r="G434" s="119"/>
      <c r="H434" s="35"/>
      <c r="I434" s="149"/>
      <c r="J434" s="131">
        <f t="shared" si="102"/>
        <v>21</v>
      </c>
    </row>
    <row r="435" spans="1:10" ht="15.6" x14ac:dyDescent="0.3">
      <c r="A435" s="34"/>
      <c r="B435" s="12">
        <v>625</v>
      </c>
      <c r="C435" s="12">
        <v>625002</v>
      </c>
      <c r="D435" s="12">
        <v>41</v>
      </c>
      <c r="E435" s="61" t="s">
        <v>43</v>
      </c>
      <c r="F435" s="131">
        <v>210</v>
      </c>
      <c r="G435" s="119"/>
      <c r="H435" s="35"/>
      <c r="I435" s="149"/>
      <c r="J435" s="131">
        <f t="shared" si="102"/>
        <v>210</v>
      </c>
    </row>
    <row r="436" spans="1:10" ht="15.6" x14ac:dyDescent="0.3">
      <c r="A436" s="34"/>
      <c r="B436" s="12">
        <v>625</v>
      </c>
      <c r="C436" s="12">
        <v>625003</v>
      </c>
      <c r="D436" s="12">
        <v>41</v>
      </c>
      <c r="E436" s="61" t="s">
        <v>44</v>
      </c>
      <c r="F436" s="131">
        <v>12</v>
      </c>
      <c r="G436" s="119"/>
      <c r="H436" s="35"/>
      <c r="I436" s="149"/>
      <c r="J436" s="131">
        <f t="shared" si="102"/>
        <v>12</v>
      </c>
    </row>
    <row r="437" spans="1:10" ht="15.6" x14ac:dyDescent="0.3">
      <c r="A437" s="34"/>
      <c r="B437" s="12">
        <v>625</v>
      </c>
      <c r="C437" s="12">
        <v>625004</v>
      </c>
      <c r="D437" s="12">
        <v>41</v>
      </c>
      <c r="E437" s="61" t="s">
        <v>45</v>
      </c>
      <c r="F437" s="131">
        <v>45</v>
      </c>
      <c r="G437" s="119"/>
      <c r="H437" s="35"/>
      <c r="I437" s="149"/>
      <c r="J437" s="131">
        <f t="shared" si="102"/>
        <v>45</v>
      </c>
    </row>
    <row r="438" spans="1:10" ht="15.6" x14ac:dyDescent="0.3">
      <c r="A438" s="34"/>
      <c r="B438" s="12">
        <v>625</v>
      </c>
      <c r="C438" s="12">
        <v>625005</v>
      </c>
      <c r="D438" s="12">
        <v>41</v>
      </c>
      <c r="E438" s="61" t="s">
        <v>46</v>
      </c>
      <c r="F438" s="131">
        <v>15</v>
      </c>
      <c r="G438" s="119"/>
      <c r="H438" s="35"/>
      <c r="I438" s="149"/>
      <c r="J438" s="131">
        <f t="shared" si="102"/>
        <v>15</v>
      </c>
    </row>
    <row r="439" spans="1:10" ht="15.6" x14ac:dyDescent="0.3">
      <c r="A439" s="34"/>
      <c r="B439" s="12">
        <v>625</v>
      </c>
      <c r="C439" s="12">
        <v>625007</v>
      </c>
      <c r="D439" s="12">
        <v>41</v>
      </c>
      <c r="E439" s="61" t="s">
        <v>47</v>
      </c>
      <c r="F439" s="131">
        <v>71</v>
      </c>
      <c r="G439" s="119"/>
      <c r="H439" s="35"/>
      <c r="I439" s="149"/>
      <c r="J439" s="131">
        <f t="shared" si="102"/>
        <v>71</v>
      </c>
    </row>
    <row r="440" spans="1:10" ht="15.6" x14ac:dyDescent="0.3">
      <c r="A440" s="34"/>
      <c r="B440" s="32">
        <v>630</v>
      </c>
      <c r="C440" s="12"/>
      <c r="D440" s="32">
        <v>41</v>
      </c>
      <c r="E440" s="88" t="s">
        <v>187</v>
      </c>
      <c r="F440" s="76">
        <f t="shared" ref="F440:J440" si="117">F441</f>
        <v>9500</v>
      </c>
      <c r="G440" s="126">
        <f t="shared" si="117"/>
        <v>0</v>
      </c>
      <c r="H440" s="108">
        <f t="shared" si="117"/>
        <v>0</v>
      </c>
      <c r="I440" s="108">
        <f t="shared" si="117"/>
        <v>0</v>
      </c>
      <c r="J440" s="76">
        <f t="shared" si="117"/>
        <v>9500</v>
      </c>
    </row>
    <row r="441" spans="1:10" ht="15.6" x14ac:dyDescent="0.3">
      <c r="A441" s="34"/>
      <c r="B441" s="32">
        <v>637</v>
      </c>
      <c r="C441" s="32"/>
      <c r="D441" s="32">
        <v>41</v>
      </c>
      <c r="E441" s="88" t="s">
        <v>82</v>
      </c>
      <c r="F441" s="76">
        <f t="shared" ref="F441:J441" si="118">SUM(F442:F443)</f>
        <v>9500</v>
      </c>
      <c r="G441" s="126">
        <f t="shared" si="118"/>
        <v>0</v>
      </c>
      <c r="H441" s="108">
        <f t="shared" si="118"/>
        <v>0</v>
      </c>
      <c r="I441" s="108">
        <f t="shared" si="118"/>
        <v>0</v>
      </c>
      <c r="J441" s="76">
        <f t="shared" si="118"/>
        <v>9500</v>
      </c>
    </row>
    <row r="442" spans="1:10" ht="15.6" x14ac:dyDescent="0.3">
      <c r="A442" s="34"/>
      <c r="B442" s="35"/>
      <c r="C442" s="12">
        <v>637004</v>
      </c>
      <c r="D442" s="12">
        <v>41</v>
      </c>
      <c r="E442" s="61" t="s">
        <v>113</v>
      </c>
      <c r="F442" s="131">
        <v>8000</v>
      </c>
      <c r="G442" s="119"/>
      <c r="H442" s="35"/>
      <c r="I442" s="149"/>
      <c r="J442" s="131">
        <f t="shared" si="102"/>
        <v>8000</v>
      </c>
    </row>
    <row r="443" spans="1:10" ht="15.6" x14ac:dyDescent="0.3">
      <c r="A443" s="34"/>
      <c r="B443" s="35"/>
      <c r="C443" s="12">
        <v>637027</v>
      </c>
      <c r="D443" s="12">
        <v>41</v>
      </c>
      <c r="E443" s="80" t="s">
        <v>91</v>
      </c>
      <c r="F443" s="131">
        <v>1500</v>
      </c>
      <c r="G443" s="119"/>
      <c r="H443" s="35"/>
      <c r="I443" s="149"/>
      <c r="J443" s="131">
        <f t="shared" si="102"/>
        <v>1500</v>
      </c>
    </row>
    <row r="444" spans="1:10" ht="31.2" x14ac:dyDescent="0.3">
      <c r="A444" s="37" t="s">
        <v>188</v>
      </c>
      <c r="B444" s="17">
        <v>630</v>
      </c>
      <c r="C444" s="52"/>
      <c r="D444" s="17" t="s">
        <v>143</v>
      </c>
      <c r="E444" s="90" t="s">
        <v>189</v>
      </c>
      <c r="F444" s="136">
        <f t="shared" ref="F444:J444" si="119">F445</f>
        <v>6000</v>
      </c>
      <c r="G444" s="120">
        <f t="shared" si="119"/>
        <v>0</v>
      </c>
      <c r="H444" s="103">
        <f t="shared" si="119"/>
        <v>0</v>
      </c>
      <c r="I444" s="103">
        <f t="shared" si="119"/>
        <v>0</v>
      </c>
      <c r="J444" s="136">
        <f t="shared" si="119"/>
        <v>6000</v>
      </c>
    </row>
    <row r="445" spans="1:10" ht="15.6" x14ac:dyDescent="0.3">
      <c r="A445" s="34"/>
      <c r="B445" s="32">
        <v>637</v>
      </c>
      <c r="C445" s="53"/>
      <c r="D445" s="32" t="s">
        <v>143</v>
      </c>
      <c r="E445" s="88" t="s">
        <v>82</v>
      </c>
      <c r="F445" s="76">
        <f>F447+F446</f>
        <v>6000</v>
      </c>
      <c r="G445" s="126">
        <f t="shared" ref="G445:J445" si="120">G447+G446</f>
        <v>0</v>
      </c>
      <c r="H445" s="108">
        <f t="shared" si="120"/>
        <v>0</v>
      </c>
      <c r="I445" s="108">
        <f t="shared" si="120"/>
        <v>0</v>
      </c>
      <c r="J445" s="76">
        <f t="shared" si="120"/>
        <v>6000</v>
      </c>
    </row>
    <row r="446" spans="1:10" ht="15.6" x14ac:dyDescent="0.3">
      <c r="A446" s="34"/>
      <c r="B446" s="35"/>
      <c r="C446" s="12">
        <v>637001</v>
      </c>
      <c r="D446" s="12">
        <v>41</v>
      </c>
      <c r="E446" s="61" t="s">
        <v>190</v>
      </c>
      <c r="F446" s="131">
        <v>3000</v>
      </c>
      <c r="G446" s="119"/>
      <c r="H446" s="35"/>
      <c r="I446" s="149"/>
      <c r="J446" s="131">
        <f t="shared" si="102"/>
        <v>3000</v>
      </c>
    </row>
    <row r="447" spans="1:10" ht="15.6" x14ac:dyDescent="0.3">
      <c r="A447" s="34"/>
      <c r="B447" s="35"/>
      <c r="C447" s="12">
        <v>637001</v>
      </c>
      <c r="D447" s="12" t="s">
        <v>26</v>
      </c>
      <c r="E447" s="61" t="s">
        <v>190</v>
      </c>
      <c r="F447" s="135">
        <v>3000</v>
      </c>
      <c r="G447" s="119"/>
      <c r="H447" s="35"/>
      <c r="I447" s="149"/>
      <c r="J447" s="135">
        <f t="shared" si="102"/>
        <v>3000</v>
      </c>
    </row>
    <row r="448" spans="1:10" ht="15.6" x14ac:dyDescent="0.3">
      <c r="A448" s="37" t="s">
        <v>191</v>
      </c>
      <c r="B448" s="52"/>
      <c r="C448" s="16"/>
      <c r="D448" s="17">
        <v>41</v>
      </c>
      <c r="E448" s="81" t="s">
        <v>192</v>
      </c>
      <c r="F448" s="136">
        <f t="shared" ref="F448:J448" si="121">F466+F457+F449</f>
        <v>10848</v>
      </c>
      <c r="G448" s="120">
        <f t="shared" si="121"/>
        <v>0</v>
      </c>
      <c r="H448" s="103">
        <f t="shared" si="121"/>
        <v>0</v>
      </c>
      <c r="I448" s="103">
        <f t="shared" si="121"/>
        <v>0</v>
      </c>
      <c r="J448" s="136">
        <f t="shared" si="121"/>
        <v>10848</v>
      </c>
    </row>
    <row r="449" spans="1:10" ht="15.6" x14ac:dyDescent="0.3">
      <c r="A449" s="34"/>
      <c r="B449" s="32">
        <v>620</v>
      </c>
      <c r="C449" s="21"/>
      <c r="D449" s="32">
        <v>41</v>
      </c>
      <c r="E449" s="88" t="s">
        <v>39</v>
      </c>
      <c r="F449" s="76">
        <f t="shared" ref="F449:J449" si="122">SUM(F450:F456)</f>
        <v>1398</v>
      </c>
      <c r="G449" s="126">
        <f t="shared" si="122"/>
        <v>0</v>
      </c>
      <c r="H449" s="108">
        <f t="shared" si="122"/>
        <v>0</v>
      </c>
      <c r="I449" s="108">
        <f t="shared" si="122"/>
        <v>0</v>
      </c>
      <c r="J449" s="76">
        <f t="shared" si="122"/>
        <v>1398</v>
      </c>
    </row>
    <row r="450" spans="1:10" ht="15.6" x14ac:dyDescent="0.3">
      <c r="A450" s="34"/>
      <c r="B450" s="12">
        <v>621</v>
      </c>
      <c r="C450" s="32"/>
      <c r="D450" s="12">
        <v>41</v>
      </c>
      <c r="E450" s="61" t="s">
        <v>40</v>
      </c>
      <c r="F450" s="131">
        <v>400</v>
      </c>
      <c r="G450" s="119"/>
      <c r="H450" s="35"/>
      <c r="I450" s="149"/>
      <c r="J450" s="131">
        <f t="shared" si="102"/>
        <v>400</v>
      </c>
    </row>
    <row r="451" spans="1:10" ht="15.6" x14ac:dyDescent="0.3">
      <c r="A451" s="34"/>
      <c r="B451" s="12">
        <v>625</v>
      </c>
      <c r="C451" s="12">
        <v>625001</v>
      </c>
      <c r="D451" s="12">
        <v>41</v>
      </c>
      <c r="E451" s="61" t="s">
        <v>42</v>
      </c>
      <c r="F451" s="131">
        <v>56</v>
      </c>
      <c r="G451" s="119"/>
      <c r="H451" s="35"/>
      <c r="I451" s="149"/>
      <c r="J451" s="131">
        <f t="shared" si="102"/>
        <v>56</v>
      </c>
    </row>
    <row r="452" spans="1:10" ht="15.6" x14ac:dyDescent="0.3">
      <c r="A452" s="34"/>
      <c r="B452" s="12">
        <v>625</v>
      </c>
      <c r="C452" s="12">
        <v>625002</v>
      </c>
      <c r="D452" s="12">
        <v>41</v>
      </c>
      <c r="E452" s="61" t="s">
        <v>43</v>
      </c>
      <c r="F452" s="131">
        <v>560</v>
      </c>
      <c r="G452" s="119"/>
      <c r="H452" s="35"/>
      <c r="I452" s="149"/>
      <c r="J452" s="131">
        <f t="shared" si="102"/>
        <v>560</v>
      </c>
    </row>
    <row r="453" spans="1:10" ht="15.6" x14ac:dyDescent="0.3">
      <c r="A453" s="34"/>
      <c r="B453" s="12">
        <v>625</v>
      </c>
      <c r="C453" s="12">
        <v>625003</v>
      </c>
      <c r="D453" s="12">
        <v>41</v>
      </c>
      <c r="E453" s="61" t="s">
        <v>44</v>
      </c>
      <c r="F453" s="131">
        <v>32</v>
      </c>
      <c r="G453" s="119"/>
      <c r="H453" s="35"/>
      <c r="I453" s="149"/>
      <c r="J453" s="131">
        <f t="shared" si="102"/>
        <v>32</v>
      </c>
    </row>
    <row r="454" spans="1:10" ht="15.6" x14ac:dyDescent="0.3">
      <c r="A454" s="34"/>
      <c r="B454" s="12">
        <v>625</v>
      </c>
      <c r="C454" s="12">
        <v>625004</v>
      </c>
      <c r="D454" s="12">
        <v>41</v>
      </c>
      <c r="E454" s="61" t="s">
        <v>45</v>
      </c>
      <c r="F454" s="131">
        <v>120</v>
      </c>
      <c r="G454" s="119"/>
      <c r="H454" s="35"/>
      <c r="I454" s="149"/>
      <c r="J454" s="131">
        <f t="shared" si="102"/>
        <v>120</v>
      </c>
    </row>
    <row r="455" spans="1:10" ht="15.6" x14ac:dyDescent="0.3">
      <c r="A455" s="34"/>
      <c r="B455" s="12">
        <v>625</v>
      </c>
      <c r="C455" s="12">
        <v>625005</v>
      </c>
      <c r="D455" s="12">
        <v>41</v>
      </c>
      <c r="E455" s="61" t="s">
        <v>46</v>
      </c>
      <c r="F455" s="131">
        <v>40</v>
      </c>
      <c r="G455" s="119"/>
      <c r="H455" s="35"/>
      <c r="I455" s="149"/>
      <c r="J455" s="131">
        <f t="shared" si="102"/>
        <v>40</v>
      </c>
    </row>
    <row r="456" spans="1:10" ht="15.6" x14ac:dyDescent="0.3">
      <c r="A456" s="34"/>
      <c r="B456" s="12">
        <v>625</v>
      </c>
      <c r="C456" s="12">
        <v>625007</v>
      </c>
      <c r="D456" s="12">
        <v>41</v>
      </c>
      <c r="E456" s="61" t="s">
        <v>47</v>
      </c>
      <c r="F456" s="131">
        <v>190</v>
      </c>
      <c r="G456" s="119"/>
      <c r="H456" s="35"/>
      <c r="I456" s="149"/>
      <c r="J456" s="131">
        <f t="shared" si="102"/>
        <v>190</v>
      </c>
    </row>
    <row r="457" spans="1:10" ht="15.6" x14ac:dyDescent="0.3">
      <c r="A457" s="34"/>
      <c r="B457" s="32">
        <v>630</v>
      </c>
      <c r="C457" s="12"/>
      <c r="D457" s="32">
        <v>41</v>
      </c>
      <c r="E457" s="88" t="s">
        <v>128</v>
      </c>
      <c r="F457" s="76">
        <f t="shared" ref="F457:J457" si="123">F463+F462+F458</f>
        <v>6250</v>
      </c>
      <c r="G457" s="126">
        <f t="shared" si="123"/>
        <v>0</v>
      </c>
      <c r="H457" s="108">
        <f t="shared" si="123"/>
        <v>0</v>
      </c>
      <c r="I457" s="108">
        <f t="shared" si="123"/>
        <v>0</v>
      </c>
      <c r="J457" s="76">
        <f t="shared" si="123"/>
        <v>6250</v>
      </c>
    </row>
    <row r="458" spans="1:10" ht="15.6" x14ac:dyDescent="0.3">
      <c r="A458" s="34"/>
      <c r="B458" s="32">
        <v>633</v>
      </c>
      <c r="C458" s="12"/>
      <c r="D458" s="32">
        <v>41</v>
      </c>
      <c r="E458" s="88" t="s">
        <v>58</v>
      </c>
      <c r="F458" s="76">
        <f t="shared" ref="F458:J458" si="124">SUM(F459:F461)</f>
        <v>1000</v>
      </c>
      <c r="G458" s="126">
        <f t="shared" si="124"/>
        <v>0</v>
      </c>
      <c r="H458" s="108">
        <f t="shared" si="124"/>
        <v>0</v>
      </c>
      <c r="I458" s="108">
        <f t="shared" si="124"/>
        <v>0</v>
      </c>
      <c r="J458" s="76">
        <f t="shared" si="124"/>
        <v>1000</v>
      </c>
    </row>
    <row r="459" spans="1:10" ht="15.6" x14ac:dyDescent="0.3">
      <c r="A459" s="34"/>
      <c r="B459" s="12"/>
      <c r="C459" s="12">
        <v>633004</v>
      </c>
      <c r="D459" s="12">
        <v>41</v>
      </c>
      <c r="E459" s="61" t="s">
        <v>147</v>
      </c>
      <c r="F459" s="131">
        <v>200</v>
      </c>
      <c r="G459" s="119"/>
      <c r="H459" s="35"/>
      <c r="I459" s="149"/>
      <c r="J459" s="131">
        <f t="shared" si="102"/>
        <v>200</v>
      </c>
    </row>
    <row r="460" spans="1:10" ht="15.6" x14ac:dyDescent="0.3">
      <c r="A460" s="34"/>
      <c r="B460" s="12"/>
      <c r="C460" s="12">
        <v>633006</v>
      </c>
      <c r="D460" s="12">
        <v>41</v>
      </c>
      <c r="E460" s="61" t="s">
        <v>184</v>
      </c>
      <c r="F460" s="131">
        <v>700</v>
      </c>
      <c r="G460" s="119"/>
      <c r="H460" s="35"/>
      <c r="I460" s="149"/>
      <c r="J460" s="131">
        <f t="shared" si="102"/>
        <v>700</v>
      </c>
    </row>
    <row r="461" spans="1:10" ht="15.6" x14ac:dyDescent="0.3">
      <c r="A461" s="34"/>
      <c r="B461" s="35"/>
      <c r="C461" s="12">
        <v>633009</v>
      </c>
      <c r="D461" s="12">
        <v>41</v>
      </c>
      <c r="E461" s="61" t="s">
        <v>64</v>
      </c>
      <c r="F461" s="131">
        <v>100</v>
      </c>
      <c r="G461" s="119"/>
      <c r="H461" s="35"/>
      <c r="I461" s="149"/>
      <c r="J461" s="131">
        <f t="shared" si="102"/>
        <v>100</v>
      </c>
    </row>
    <row r="462" spans="1:10" ht="15.6" x14ac:dyDescent="0.3">
      <c r="A462" s="34"/>
      <c r="B462" s="32">
        <v>636</v>
      </c>
      <c r="C462" s="32">
        <v>636001</v>
      </c>
      <c r="D462" s="32">
        <v>41</v>
      </c>
      <c r="E462" s="89" t="s">
        <v>193</v>
      </c>
      <c r="F462" s="76">
        <v>200</v>
      </c>
      <c r="G462" s="126"/>
      <c r="H462" s="108"/>
      <c r="I462" s="108"/>
      <c r="J462" s="76">
        <f>F462+G462+H462-I462</f>
        <v>200</v>
      </c>
    </row>
    <row r="463" spans="1:10" ht="15.6" x14ac:dyDescent="0.3">
      <c r="A463" s="34"/>
      <c r="B463" s="32">
        <v>637</v>
      </c>
      <c r="C463" s="32"/>
      <c r="D463" s="32">
        <v>41</v>
      </c>
      <c r="E463" s="88" t="s">
        <v>104</v>
      </c>
      <c r="F463" s="76">
        <f t="shared" ref="F463:J463" si="125">SUM(F464:F465)</f>
        <v>5050</v>
      </c>
      <c r="G463" s="126">
        <f t="shared" si="125"/>
        <v>0</v>
      </c>
      <c r="H463" s="108">
        <f t="shared" si="125"/>
        <v>0</v>
      </c>
      <c r="I463" s="108">
        <f t="shared" si="125"/>
        <v>0</v>
      </c>
      <c r="J463" s="76">
        <f t="shared" si="125"/>
        <v>5050</v>
      </c>
    </row>
    <row r="464" spans="1:10" ht="15.6" x14ac:dyDescent="0.3">
      <c r="A464" s="34"/>
      <c r="B464" s="32"/>
      <c r="C464" s="12">
        <v>637004</v>
      </c>
      <c r="D464" s="12">
        <v>41</v>
      </c>
      <c r="E464" s="61" t="s">
        <v>194</v>
      </c>
      <c r="F464" s="131">
        <v>1050</v>
      </c>
      <c r="G464" s="119"/>
      <c r="H464" s="35"/>
      <c r="I464" s="149"/>
      <c r="J464" s="131">
        <f t="shared" ref="J464:J509" si="126">F464+G464+H464-I464</f>
        <v>1050</v>
      </c>
    </row>
    <row r="465" spans="1:12" ht="15.6" x14ac:dyDescent="0.3">
      <c r="A465" s="34"/>
      <c r="B465" s="32"/>
      <c r="C465" s="12">
        <v>637027</v>
      </c>
      <c r="D465" s="12">
        <v>41</v>
      </c>
      <c r="E465" s="80" t="s">
        <v>91</v>
      </c>
      <c r="F465" s="131">
        <v>4000</v>
      </c>
      <c r="G465" s="119"/>
      <c r="H465" s="35"/>
      <c r="I465" s="149"/>
      <c r="J465" s="131">
        <f t="shared" si="126"/>
        <v>4000</v>
      </c>
    </row>
    <row r="466" spans="1:12" ht="15.6" x14ac:dyDescent="0.3">
      <c r="A466" s="34"/>
      <c r="B466" s="32">
        <v>630</v>
      </c>
      <c r="C466" s="12"/>
      <c r="D466" s="32">
        <v>41</v>
      </c>
      <c r="E466" s="89" t="s">
        <v>128</v>
      </c>
      <c r="F466" s="76">
        <f t="shared" ref="F466:J466" si="127">F467</f>
        <v>3200</v>
      </c>
      <c r="G466" s="126">
        <f t="shared" si="127"/>
        <v>0</v>
      </c>
      <c r="H466" s="108">
        <f t="shared" si="127"/>
        <v>0</v>
      </c>
      <c r="I466" s="108">
        <f t="shared" si="127"/>
        <v>0</v>
      </c>
      <c r="J466" s="76">
        <f t="shared" si="127"/>
        <v>3200</v>
      </c>
    </row>
    <row r="467" spans="1:12" ht="15.6" x14ac:dyDescent="0.3">
      <c r="A467" s="34"/>
      <c r="B467" s="32">
        <v>637</v>
      </c>
      <c r="C467" s="12"/>
      <c r="D467" s="32">
        <v>41</v>
      </c>
      <c r="E467" s="88" t="s">
        <v>195</v>
      </c>
      <c r="F467" s="76">
        <f t="shared" ref="F467:J467" si="128">SUM(F468:F470)</f>
        <v>3200</v>
      </c>
      <c r="G467" s="126">
        <f t="shared" si="128"/>
        <v>0</v>
      </c>
      <c r="H467" s="108">
        <f t="shared" si="128"/>
        <v>0</v>
      </c>
      <c r="I467" s="108">
        <f t="shared" si="128"/>
        <v>0</v>
      </c>
      <c r="J467" s="76">
        <f t="shared" si="128"/>
        <v>3200</v>
      </c>
    </row>
    <row r="468" spans="1:12" ht="15.6" x14ac:dyDescent="0.3">
      <c r="A468" s="34"/>
      <c r="B468" s="32"/>
      <c r="C468" s="12">
        <v>632001</v>
      </c>
      <c r="D468" s="12">
        <v>41</v>
      </c>
      <c r="E468" s="61" t="s">
        <v>53</v>
      </c>
      <c r="F468" s="131">
        <v>200</v>
      </c>
      <c r="G468" s="119"/>
      <c r="H468" s="35"/>
      <c r="I468" s="149"/>
      <c r="J468" s="131">
        <f t="shared" si="126"/>
        <v>200</v>
      </c>
    </row>
    <row r="469" spans="1:12" ht="15.6" x14ac:dyDescent="0.3">
      <c r="A469" s="34"/>
      <c r="B469" s="35"/>
      <c r="C469" s="12">
        <v>637005</v>
      </c>
      <c r="D469" s="12">
        <v>41</v>
      </c>
      <c r="E469" s="61" t="s">
        <v>153</v>
      </c>
      <c r="F469" s="131">
        <v>2000</v>
      </c>
      <c r="G469" s="119"/>
      <c r="H469" s="35"/>
      <c r="I469" s="149"/>
      <c r="J469" s="131">
        <f t="shared" si="126"/>
        <v>2000</v>
      </c>
    </row>
    <row r="470" spans="1:12" ht="15.6" x14ac:dyDescent="0.3">
      <c r="A470" s="34"/>
      <c r="B470" s="35"/>
      <c r="C470" s="12">
        <v>637011</v>
      </c>
      <c r="D470" s="12">
        <v>41</v>
      </c>
      <c r="E470" s="61" t="s">
        <v>196</v>
      </c>
      <c r="F470" s="131">
        <v>1000</v>
      </c>
      <c r="G470" s="119"/>
      <c r="H470" s="35"/>
      <c r="I470" s="149"/>
      <c r="J470" s="131">
        <f t="shared" si="126"/>
        <v>1000</v>
      </c>
    </row>
    <row r="471" spans="1:12" ht="15.6" x14ac:dyDescent="0.3">
      <c r="A471" s="37" t="s">
        <v>197</v>
      </c>
      <c r="B471" s="38">
        <v>640</v>
      </c>
      <c r="C471" s="52"/>
      <c r="D471" s="17" t="s">
        <v>24</v>
      </c>
      <c r="E471" s="81" t="s">
        <v>198</v>
      </c>
      <c r="F471" s="136">
        <f t="shared" ref="F471:J471" si="129">F472</f>
        <v>8000</v>
      </c>
      <c r="G471" s="120">
        <f t="shared" si="129"/>
        <v>0</v>
      </c>
      <c r="H471" s="103">
        <f t="shared" si="129"/>
        <v>0</v>
      </c>
      <c r="I471" s="103">
        <f t="shared" si="129"/>
        <v>0</v>
      </c>
      <c r="J471" s="136">
        <f t="shared" si="129"/>
        <v>8000</v>
      </c>
    </row>
    <row r="472" spans="1:12" ht="15.6" x14ac:dyDescent="0.3">
      <c r="A472" s="34"/>
      <c r="B472" s="32">
        <v>642</v>
      </c>
      <c r="C472" s="53"/>
      <c r="D472" s="32" t="s">
        <v>24</v>
      </c>
      <c r="E472" s="89" t="s">
        <v>95</v>
      </c>
      <c r="F472" s="76">
        <f t="shared" ref="F472:J472" si="130">SUM(F473)</f>
        <v>8000</v>
      </c>
      <c r="G472" s="126">
        <f t="shared" si="130"/>
        <v>0</v>
      </c>
      <c r="H472" s="108">
        <f t="shared" si="130"/>
        <v>0</v>
      </c>
      <c r="I472" s="108">
        <f t="shared" si="130"/>
        <v>0</v>
      </c>
      <c r="J472" s="76">
        <f t="shared" si="130"/>
        <v>8000</v>
      </c>
    </row>
    <row r="473" spans="1:12" ht="15.6" x14ac:dyDescent="0.3">
      <c r="A473" s="34"/>
      <c r="B473" s="35"/>
      <c r="C473" s="12">
        <v>642014</v>
      </c>
      <c r="D473" s="12" t="s">
        <v>24</v>
      </c>
      <c r="E473" s="61" t="s">
        <v>199</v>
      </c>
      <c r="F473" s="133">
        <v>8000</v>
      </c>
      <c r="G473" s="119"/>
      <c r="H473" s="35"/>
      <c r="I473" s="149"/>
      <c r="J473" s="133">
        <f t="shared" si="126"/>
        <v>8000</v>
      </c>
    </row>
    <row r="474" spans="1:12" ht="31.2" x14ac:dyDescent="0.3">
      <c r="A474" s="37" t="s">
        <v>200</v>
      </c>
      <c r="B474" s="38">
        <v>640</v>
      </c>
      <c r="C474" s="52"/>
      <c r="D474" s="17">
        <v>41</v>
      </c>
      <c r="E474" s="90" t="s">
        <v>201</v>
      </c>
      <c r="F474" s="136">
        <f t="shared" ref="F474:J474" si="131">F475</f>
        <v>3000</v>
      </c>
      <c r="G474" s="120">
        <f t="shared" si="131"/>
        <v>0</v>
      </c>
      <c r="H474" s="103">
        <f t="shared" si="131"/>
        <v>0</v>
      </c>
      <c r="I474" s="103">
        <f t="shared" si="131"/>
        <v>0</v>
      </c>
      <c r="J474" s="136">
        <f t="shared" si="131"/>
        <v>3000</v>
      </c>
    </row>
    <row r="475" spans="1:12" ht="15.6" x14ac:dyDescent="0.3">
      <c r="A475" s="34"/>
      <c r="B475" s="32">
        <v>642</v>
      </c>
      <c r="C475" s="53"/>
      <c r="D475" s="32">
        <v>41</v>
      </c>
      <c r="E475" s="89" t="s">
        <v>95</v>
      </c>
      <c r="F475" s="76">
        <f t="shared" ref="F475:J475" si="132">SUM(F476)</f>
        <v>3000</v>
      </c>
      <c r="G475" s="126">
        <f t="shared" si="132"/>
        <v>0</v>
      </c>
      <c r="H475" s="108">
        <f t="shared" si="132"/>
        <v>0</v>
      </c>
      <c r="I475" s="108">
        <f t="shared" si="132"/>
        <v>0</v>
      </c>
      <c r="J475" s="76">
        <f t="shared" si="132"/>
        <v>3000</v>
      </c>
    </row>
    <row r="476" spans="1:12" ht="15.6" x14ac:dyDescent="0.3">
      <c r="A476" s="34"/>
      <c r="B476" s="35"/>
      <c r="C476" s="12">
        <v>642026</v>
      </c>
      <c r="D476" s="12">
        <v>41</v>
      </c>
      <c r="E476" s="80" t="s">
        <v>202</v>
      </c>
      <c r="F476" s="131">
        <v>3000</v>
      </c>
      <c r="G476" s="119"/>
      <c r="H476" s="35"/>
      <c r="I476" s="149"/>
      <c r="J476" s="131">
        <f t="shared" si="126"/>
        <v>3000</v>
      </c>
    </row>
    <row r="477" spans="1:12" ht="16.2" thickBot="1" x14ac:dyDescent="0.35">
      <c r="A477" s="62"/>
      <c r="B477" s="63"/>
      <c r="C477" s="64"/>
      <c r="D477" s="64"/>
      <c r="E477" s="96"/>
      <c r="F477" s="148"/>
      <c r="G477" s="119"/>
      <c r="H477" s="35"/>
      <c r="I477" s="149"/>
      <c r="J477" s="131">
        <f t="shared" si="126"/>
        <v>0</v>
      </c>
    </row>
    <row r="478" spans="1:12" ht="47.4" thickBot="1" x14ac:dyDescent="0.35">
      <c r="A478" s="194"/>
      <c r="B478" s="195"/>
      <c r="C478" s="195"/>
      <c r="D478" s="196" t="s">
        <v>269</v>
      </c>
      <c r="E478" s="197" t="s">
        <v>203</v>
      </c>
      <c r="F478" s="198">
        <f>F487+F481+F490+F497+F479+F507+F500</f>
        <v>345027</v>
      </c>
      <c r="G478" s="199">
        <f t="shared" ref="G478:J478" si="133">G487+G481+G490+G497+G479+G507+G500</f>
        <v>0</v>
      </c>
      <c r="H478" s="200">
        <f t="shared" si="133"/>
        <v>87000</v>
      </c>
      <c r="I478" s="200">
        <f t="shared" si="133"/>
        <v>39000</v>
      </c>
      <c r="J478" s="198">
        <f t="shared" si="133"/>
        <v>393027</v>
      </c>
      <c r="L478" s="152"/>
    </row>
    <row r="479" spans="1:12" ht="15.6" x14ac:dyDescent="0.3">
      <c r="A479" s="163" t="s">
        <v>32</v>
      </c>
      <c r="B479" s="201">
        <v>713</v>
      </c>
      <c r="C479" s="201"/>
      <c r="D479" s="201">
        <v>46</v>
      </c>
      <c r="E479" s="202" t="s">
        <v>204</v>
      </c>
      <c r="F479" s="203">
        <f>F480</f>
        <v>5500</v>
      </c>
      <c r="G479" s="204">
        <f t="shared" ref="G479:J479" si="134">G480</f>
        <v>0</v>
      </c>
      <c r="H479" s="204">
        <f t="shared" si="134"/>
        <v>0</v>
      </c>
      <c r="I479" s="204">
        <f t="shared" si="134"/>
        <v>0</v>
      </c>
      <c r="J479" s="205">
        <f t="shared" si="134"/>
        <v>5500</v>
      </c>
    </row>
    <row r="480" spans="1:12" ht="15.6" x14ac:dyDescent="0.3">
      <c r="A480" s="56"/>
      <c r="B480" s="21"/>
      <c r="C480" s="21">
        <v>713004</v>
      </c>
      <c r="D480" s="22">
        <v>46</v>
      </c>
      <c r="E480" s="82" t="s">
        <v>235</v>
      </c>
      <c r="F480" s="183">
        <v>5500</v>
      </c>
      <c r="G480" s="35"/>
      <c r="H480" s="35"/>
      <c r="I480" s="35"/>
      <c r="J480" s="187">
        <f t="shared" si="126"/>
        <v>5500</v>
      </c>
    </row>
    <row r="481" spans="1:10" ht="15.6" x14ac:dyDescent="0.3">
      <c r="A481" s="54" t="s">
        <v>106</v>
      </c>
      <c r="B481" s="57"/>
      <c r="C481" s="57"/>
      <c r="D481" s="58" t="s">
        <v>268</v>
      </c>
      <c r="E481" s="97" t="s">
        <v>205</v>
      </c>
      <c r="F481" s="111">
        <f t="shared" ref="F481:J481" si="135">F482</f>
        <v>171300</v>
      </c>
      <c r="G481" s="192">
        <f t="shared" si="135"/>
        <v>0</v>
      </c>
      <c r="H481" s="192">
        <f t="shared" si="135"/>
        <v>0</v>
      </c>
      <c r="I481" s="192">
        <f t="shared" si="135"/>
        <v>30000</v>
      </c>
      <c r="J481" s="186">
        <f t="shared" si="135"/>
        <v>141300</v>
      </c>
    </row>
    <row r="482" spans="1:10" ht="15.6" x14ac:dyDescent="0.3">
      <c r="A482" s="34"/>
      <c r="B482" s="32">
        <v>717</v>
      </c>
      <c r="C482" s="21"/>
      <c r="D482" s="33" t="s">
        <v>268</v>
      </c>
      <c r="E482" s="88" t="s">
        <v>206</v>
      </c>
      <c r="F482" s="107">
        <f>F483+F486+F485+F484</f>
        <v>171300</v>
      </c>
      <c r="G482" s="118">
        <f t="shared" ref="G482:J482" si="136">G483+G486+G485+G484</f>
        <v>0</v>
      </c>
      <c r="H482" s="118">
        <f t="shared" si="136"/>
        <v>0</v>
      </c>
      <c r="I482" s="118">
        <f t="shared" si="136"/>
        <v>30000</v>
      </c>
      <c r="J482" s="188">
        <f t="shared" si="136"/>
        <v>141300</v>
      </c>
    </row>
    <row r="483" spans="1:10" ht="15.6" x14ac:dyDescent="0.3">
      <c r="A483" s="34"/>
      <c r="B483" s="12"/>
      <c r="C483" s="12">
        <v>717002</v>
      </c>
      <c r="D483" s="12" t="s">
        <v>26</v>
      </c>
      <c r="E483" s="61" t="s">
        <v>275</v>
      </c>
      <c r="F483" s="184">
        <v>30000</v>
      </c>
      <c r="G483" s="35"/>
      <c r="H483" s="35"/>
      <c r="I483" s="117">
        <v>30000</v>
      </c>
      <c r="J483" s="189">
        <f t="shared" si="126"/>
        <v>0</v>
      </c>
    </row>
    <row r="484" spans="1:10" ht="15.6" x14ac:dyDescent="0.3">
      <c r="A484" s="34"/>
      <c r="B484" s="12"/>
      <c r="C484" s="12">
        <v>717002</v>
      </c>
      <c r="D484" s="12">
        <v>46</v>
      </c>
      <c r="E484" s="61" t="s">
        <v>274</v>
      </c>
      <c r="F484" s="183">
        <v>115000</v>
      </c>
      <c r="G484" s="35"/>
      <c r="H484" s="35"/>
      <c r="I484" s="35"/>
      <c r="J484" s="187">
        <f t="shared" si="126"/>
        <v>115000</v>
      </c>
    </row>
    <row r="485" spans="1:10" ht="15.6" x14ac:dyDescent="0.3">
      <c r="A485" s="34"/>
      <c r="B485" s="12"/>
      <c r="C485" s="12">
        <v>717002</v>
      </c>
      <c r="D485" s="12">
        <v>46</v>
      </c>
      <c r="E485" s="61" t="s">
        <v>224</v>
      </c>
      <c r="F485" s="183">
        <v>5300</v>
      </c>
      <c r="G485" s="35"/>
      <c r="H485" s="35"/>
      <c r="I485" s="35"/>
      <c r="J485" s="187">
        <f t="shared" si="126"/>
        <v>5300</v>
      </c>
    </row>
    <row r="486" spans="1:10" ht="15.6" x14ac:dyDescent="0.3">
      <c r="A486" s="34"/>
      <c r="B486" s="12"/>
      <c r="C486" s="12">
        <v>717002</v>
      </c>
      <c r="D486" s="12">
        <v>46</v>
      </c>
      <c r="E486" s="80" t="s">
        <v>246</v>
      </c>
      <c r="F486" s="183">
        <v>21000</v>
      </c>
      <c r="G486" s="35"/>
      <c r="H486" s="35"/>
      <c r="I486" s="35"/>
      <c r="J486" s="187">
        <f t="shared" si="126"/>
        <v>21000</v>
      </c>
    </row>
    <row r="487" spans="1:10" ht="15.6" x14ac:dyDescent="0.3">
      <c r="A487" s="54" t="s">
        <v>207</v>
      </c>
      <c r="B487" s="57"/>
      <c r="C487" s="57"/>
      <c r="D487" s="55">
        <v>46</v>
      </c>
      <c r="E487" s="97" t="s">
        <v>208</v>
      </c>
      <c r="F487" s="111">
        <f t="shared" ref="F487:J487" si="137">F488</f>
        <v>5000</v>
      </c>
      <c r="G487" s="192">
        <f t="shared" si="137"/>
        <v>0</v>
      </c>
      <c r="H487" s="192">
        <f t="shared" si="137"/>
        <v>28000</v>
      </c>
      <c r="I487" s="192">
        <f t="shared" si="137"/>
        <v>0</v>
      </c>
      <c r="J487" s="186">
        <f t="shared" si="137"/>
        <v>33000</v>
      </c>
    </row>
    <row r="488" spans="1:10" ht="15.6" x14ac:dyDescent="0.3">
      <c r="A488" s="34"/>
      <c r="B488" s="32">
        <v>716</v>
      </c>
      <c r="C488" s="21"/>
      <c r="D488" s="32">
        <v>46</v>
      </c>
      <c r="E488" s="88" t="s">
        <v>209</v>
      </c>
      <c r="F488" s="107">
        <f>SUM(F489:F489)</f>
        <v>5000</v>
      </c>
      <c r="G488" s="118">
        <f t="shared" ref="G488:J488" si="138">SUM(G489:G489)</f>
        <v>0</v>
      </c>
      <c r="H488" s="118">
        <f t="shared" si="138"/>
        <v>28000</v>
      </c>
      <c r="I488" s="118">
        <f t="shared" si="138"/>
        <v>0</v>
      </c>
      <c r="J488" s="188">
        <f t="shared" si="138"/>
        <v>33000</v>
      </c>
    </row>
    <row r="489" spans="1:10" ht="46.8" x14ac:dyDescent="0.3">
      <c r="A489" s="34"/>
      <c r="B489" s="32"/>
      <c r="C489" s="21"/>
      <c r="D489" s="12">
        <v>46</v>
      </c>
      <c r="E489" s="80" t="s">
        <v>309</v>
      </c>
      <c r="F489" s="183">
        <v>5000</v>
      </c>
      <c r="G489" s="35"/>
      <c r="H489" s="157">
        <v>28000</v>
      </c>
      <c r="I489" s="35"/>
      <c r="J489" s="187">
        <f t="shared" si="126"/>
        <v>33000</v>
      </c>
    </row>
    <row r="490" spans="1:10" ht="15.6" x14ac:dyDescent="0.3">
      <c r="A490" s="54" t="s">
        <v>118</v>
      </c>
      <c r="B490" s="57"/>
      <c r="C490" s="57"/>
      <c r="D490" s="55" t="s">
        <v>257</v>
      </c>
      <c r="E490" s="97" t="s">
        <v>258</v>
      </c>
      <c r="F490" s="111">
        <f>F493+F491</f>
        <v>135200</v>
      </c>
      <c r="G490" s="192">
        <f t="shared" ref="G490:J490" si="139">G493+G491</f>
        <v>0</v>
      </c>
      <c r="H490" s="192">
        <f t="shared" si="139"/>
        <v>15000</v>
      </c>
      <c r="I490" s="192">
        <f t="shared" si="139"/>
        <v>0</v>
      </c>
      <c r="J490" s="186">
        <f t="shared" si="139"/>
        <v>150200</v>
      </c>
    </row>
    <row r="491" spans="1:10" ht="15.6" x14ac:dyDescent="0.3">
      <c r="A491" s="59"/>
      <c r="B491" s="32">
        <v>714</v>
      </c>
      <c r="C491" s="32"/>
      <c r="D491" s="32">
        <v>46</v>
      </c>
      <c r="E491" s="88" t="s">
        <v>236</v>
      </c>
      <c r="F491" s="108">
        <f t="shared" ref="F491:J491" si="140">F492</f>
        <v>9000</v>
      </c>
      <c r="G491" s="193">
        <f t="shared" si="140"/>
        <v>0</v>
      </c>
      <c r="H491" s="193">
        <f t="shared" si="140"/>
        <v>0</v>
      </c>
      <c r="I491" s="193">
        <f t="shared" si="140"/>
        <v>0</v>
      </c>
      <c r="J491" s="190">
        <f t="shared" si="140"/>
        <v>9000</v>
      </c>
    </row>
    <row r="492" spans="1:10" ht="15.6" x14ac:dyDescent="0.3">
      <c r="A492" s="59"/>
      <c r="B492" s="12"/>
      <c r="C492" s="12">
        <v>714007</v>
      </c>
      <c r="D492" s="12">
        <v>46</v>
      </c>
      <c r="E492" s="61" t="s">
        <v>237</v>
      </c>
      <c r="F492" s="183">
        <v>9000</v>
      </c>
      <c r="G492" s="35"/>
      <c r="H492" s="35"/>
      <c r="I492" s="35"/>
      <c r="J492" s="187">
        <f t="shared" si="126"/>
        <v>9000</v>
      </c>
    </row>
    <row r="493" spans="1:10" ht="15.6" x14ac:dyDescent="0.3">
      <c r="A493" s="51"/>
      <c r="B493" s="23">
        <v>717</v>
      </c>
      <c r="C493" s="21"/>
      <c r="D493" s="23" t="s">
        <v>257</v>
      </c>
      <c r="E493" s="88" t="s">
        <v>206</v>
      </c>
      <c r="F493" s="107">
        <f>F495+F496+F494</f>
        <v>126200</v>
      </c>
      <c r="G493" s="118">
        <f t="shared" ref="G493:J493" si="141">G495+G496+G494</f>
        <v>0</v>
      </c>
      <c r="H493" s="118">
        <f t="shared" si="141"/>
        <v>15000</v>
      </c>
      <c r="I493" s="118">
        <f t="shared" si="141"/>
        <v>0</v>
      </c>
      <c r="J493" s="188">
        <f t="shared" si="141"/>
        <v>141200</v>
      </c>
    </row>
    <row r="494" spans="1:10" ht="15.6" x14ac:dyDescent="0.3">
      <c r="A494" s="51"/>
      <c r="B494" s="23"/>
      <c r="C494" s="21">
        <v>717001</v>
      </c>
      <c r="D494" s="21">
        <v>46</v>
      </c>
      <c r="E494" s="61" t="s">
        <v>283</v>
      </c>
      <c r="F494" s="107"/>
      <c r="G494" s="118"/>
      <c r="H494" s="157">
        <v>15000</v>
      </c>
      <c r="I494" s="118"/>
      <c r="J494" s="187">
        <f t="shared" si="126"/>
        <v>15000</v>
      </c>
    </row>
    <row r="495" spans="1:10" ht="15.6" x14ac:dyDescent="0.3">
      <c r="A495" s="34"/>
      <c r="B495" s="32"/>
      <c r="C495" s="21">
        <v>717002</v>
      </c>
      <c r="D495" s="12">
        <v>46</v>
      </c>
      <c r="E495" s="80" t="s">
        <v>247</v>
      </c>
      <c r="F495" s="183">
        <v>36200</v>
      </c>
      <c r="G495" s="35"/>
      <c r="H495" s="35"/>
      <c r="I495" s="35"/>
      <c r="J495" s="187">
        <f t="shared" si="126"/>
        <v>36200</v>
      </c>
    </row>
    <row r="496" spans="1:10" ht="15.6" x14ac:dyDescent="0.3">
      <c r="A496" s="34"/>
      <c r="B496" s="32"/>
      <c r="C496" s="21">
        <v>717002</v>
      </c>
      <c r="D496" s="12" t="s">
        <v>24</v>
      </c>
      <c r="E496" s="80" t="s">
        <v>247</v>
      </c>
      <c r="F496" s="185">
        <v>90000</v>
      </c>
      <c r="G496" s="35"/>
      <c r="H496" s="35"/>
      <c r="I496" s="35"/>
      <c r="J496" s="185">
        <f t="shared" si="126"/>
        <v>90000</v>
      </c>
    </row>
    <row r="497" spans="1:10" ht="15.6" x14ac:dyDescent="0.3">
      <c r="A497" s="54" t="s">
        <v>130</v>
      </c>
      <c r="B497" s="57"/>
      <c r="C497" s="57"/>
      <c r="D497" s="55">
        <v>46</v>
      </c>
      <c r="E497" s="97" t="s">
        <v>233</v>
      </c>
      <c r="F497" s="111">
        <f>F498</f>
        <v>18000</v>
      </c>
      <c r="G497" s="192">
        <f t="shared" ref="G497:J498" si="142">G498</f>
        <v>0</v>
      </c>
      <c r="H497" s="192">
        <f t="shared" si="142"/>
        <v>0</v>
      </c>
      <c r="I497" s="192">
        <f t="shared" si="142"/>
        <v>9000</v>
      </c>
      <c r="J497" s="186">
        <f t="shared" si="142"/>
        <v>9000</v>
      </c>
    </row>
    <row r="498" spans="1:10" ht="15.6" x14ac:dyDescent="0.3">
      <c r="A498" s="34"/>
      <c r="B498" s="32">
        <v>717</v>
      </c>
      <c r="C498" s="21"/>
      <c r="D498" s="32">
        <v>46</v>
      </c>
      <c r="E498" s="88" t="s">
        <v>206</v>
      </c>
      <c r="F498" s="101">
        <f>F499</f>
        <v>18000</v>
      </c>
      <c r="G498" s="157">
        <f t="shared" si="142"/>
        <v>0</v>
      </c>
      <c r="H498" s="157">
        <f t="shared" si="142"/>
        <v>0</v>
      </c>
      <c r="I498" s="157">
        <f t="shared" si="142"/>
        <v>9000</v>
      </c>
      <c r="J498" s="191">
        <f t="shared" si="142"/>
        <v>9000</v>
      </c>
    </row>
    <row r="499" spans="1:10" ht="15.6" x14ac:dyDescent="0.3">
      <c r="A499" s="34"/>
      <c r="B499" s="32"/>
      <c r="C499" s="21">
        <v>717001</v>
      </c>
      <c r="D499" s="12">
        <v>46</v>
      </c>
      <c r="E499" s="80" t="s">
        <v>256</v>
      </c>
      <c r="F499" s="183">
        <v>18000</v>
      </c>
      <c r="G499" s="35"/>
      <c r="H499" s="35"/>
      <c r="I499" s="157">
        <v>9000</v>
      </c>
      <c r="J499" s="187">
        <f t="shared" si="126"/>
        <v>9000</v>
      </c>
    </row>
    <row r="500" spans="1:10" ht="15.6" x14ac:dyDescent="0.3">
      <c r="A500" s="54" t="s">
        <v>137</v>
      </c>
      <c r="B500" s="57"/>
      <c r="C500" s="57"/>
      <c r="D500" s="55">
        <v>46</v>
      </c>
      <c r="E500" s="97" t="s">
        <v>138</v>
      </c>
      <c r="F500" s="111">
        <f>F503+F501</f>
        <v>0</v>
      </c>
      <c r="G500" s="192">
        <f t="shared" ref="G500:J500" si="143">G503+G501</f>
        <v>0</v>
      </c>
      <c r="H500" s="192">
        <f t="shared" si="143"/>
        <v>44000</v>
      </c>
      <c r="I500" s="192">
        <f t="shared" si="143"/>
        <v>0</v>
      </c>
      <c r="J500" s="186">
        <f t="shared" si="143"/>
        <v>44000</v>
      </c>
    </row>
    <row r="501" spans="1:10" ht="15.6" x14ac:dyDescent="0.3">
      <c r="A501" s="34"/>
      <c r="B501" s="32">
        <v>713</v>
      </c>
      <c r="C501" s="21"/>
      <c r="D501" s="32">
        <v>46</v>
      </c>
      <c r="E501" s="89" t="s">
        <v>204</v>
      </c>
      <c r="F501" s="107">
        <f>SUM(F502)</f>
        <v>0</v>
      </c>
      <c r="G501" s="118">
        <f t="shared" ref="G501:J501" si="144">SUM(G502)</f>
        <v>0</v>
      </c>
      <c r="H501" s="118">
        <f t="shared" si="144"/>
        <v>20000</v>
      </c>
      <c r="I501" s="118">
        <f t="shared" si="144"/>
        <v>0</v>
      </c>
      <c r="J501" s="188">
        <f t="shared" si="144"/>
        <v>20000</v>
      </c>
    </row>
    <row r="502" spans="1:10" ht="15.6" x14ac:dyDescent="0.3">
      <c r="A502" s="34"/>
      <c r="B502" s="32"/>
      <c r="C502" s="21">
        <v>713005</v>
      </c>
      <c r="D502" s="12">
        <v>46</v>
      </c>
      <c r="E502" s="80" t="s">
        <v>284</v>
      </c>
      <c r="F502" s="101"/>
      <c r="G502" s="35"/>
      <c r="H502" s="157">
        <v>20000</v>
      </c>
      <c r="I502" s="157"/>
      <c r="J502" s="187">
        <f t="shared" si="126"/>
        <v>20000</v>
      </c>
    </row>
    <row r="503" spans="1:10" ht="15.6" x14ac:dyDescent="0.3">
      <c r="A503" s="34"/>
      <c r="B503" s="32">
        <v>717</v>
      </c>
      <c r="C503" s="21"/>
      <c r="D503" s="32">
        <v>46</v>
      </c>
      <c r="E503" s="89" t="s">
        <v>206</v>
      </c>
      <c r="F503" s="107">
        <f>SUM(F504:F506)</f>
        <v>0</v>
      </c>
      <c r="G503" s="118">
        <f t="shared" ref="G503:J503" si="145">SUM(G504:G506)</f>
        <v>0</v>
      </c>
      <c r="H503" s="118">
        <f t="shared" si="145"/>
        <v>24000</v>
      </c>
      <c r="I503" s="118">
        <f t="shared" si="145"/>
        <v>0</v>
      </c>
      <c r="J503" s="188">
        <f t="shared" si="145"/>
        <v>24000</v>
      </c>
    </row>
    <row r="504" spans="1:10" ht="15.6" x14ac:dyDescent="0.3">
      <c r="A504" s="34"/>
      <c r="B504" s="32"/>
      <c r="C504" s="21">
        <v>717002</v>
      </c>
      <c r="D504" s="12">
        <v>46</v>
      </c>
      <c r="E504" s="80" t="s">
        <v>285</v>
      </c>
      <c r="F504" s="101"/>
      <c r="G504" s="35"/>
      <c r="H504" s="157">
        <v>9000</v>
      </c>
      <c r="I504" s="157"/>
      <c r="J504" s="187">
        <f t="shared" si="126"/>
        <v>9000</v>
      </c>
    </row>
    <row r="505" spans="1:10" ht="15.6" x14ac:dyDescent="0.3">
      <c r="A505" s="34"/>
      <c r="B505" s="32"/>
      <c r="C505" s="21">
        <v>717002</v>
      </c>
      <c r="D505" s="12">
        <v>46</v>
      </c>
      <c r="E505" s="80" t="s">
        <v>286</v>
      </c>
      <c r="F505" s="101"/>
      <c r="G505" s="35"/>
      <c r="H505" s="157">
        <v>10000</v>
      </c>
      <c r="I505" s="157"/>
      <c r="J505" s="187">
        <f t="shared" si="126"/>
        <v>10000</v>
      </c>
    </row>
    <row r="506" spans="1:10" ht="15.6" x14ac:dyDescent="0.3">
      <c r="A506" s="34"/>
      <c r="B506" s="32"/>
      <c r="C506" s="21">
        <v>717002</v>
      </c>
      <c r="D506" s="12">
        <v>46</v>
      </c>
      <c r="E506" s="80" t="s">
        <v>287</v>
      </c>
      <c r="F506" s="101"/>
      <c r="G506" s="35"/>
      <c r="H506" s="157">
        <v>5000</v>
      </c>
      <c r="I506" s="157"/>
      <c r="J506" s="187">
        <f t="shared" si="126"/>
        <v>5000</v>
      </c>
    </row>
    <row r="507" spans="1:10" ht="15.6" x14ac:dyDescent="0.3">
      <c r="A507" s="54" t="s">
        <v>168</v>
      </c>
      <c r="B507" s="57"/>
      <c r="C507" s="57"/>
      <c r="D507" s="55">
        <v>46</v>
      </c>
      <c r="E507" s="97" t="s">
        <v>169</v>
      </c>
      <c r="F507" s="111">
        <f>F508</f>
        <v>10027</v>
      </c>
      <c r="G507" s="192">
        <f t="shared" ref="G507:J507" si="146">G508</f>
        <v>0</v>
      </c>
      <c r="H507" s="192">
        <f t="shared" si="146"/>
        <v>0</v>
      </c>
      <c r="I507" s="192">
        <f t="shared" si="146"/>
        <v>0</v>
      </c>
      <c r="J507" s="186">
        <f t="shared" si="146"/>
        <v>10027</v>
      </c>
    </row>
    <row r="508" spans="1:10" ht="15.6" x14ac:dyDescent="0.3">
      <c r="A508" s="34"/>
      <c r="B508" s="32">
        <v>717</v>
      </c>
      <c r="C508" s="21"/>
      <c r="D508" s="12" t="s">
        <v>257</v>
      </c>
      <c r="E508" s="80" t="s">
        <v>206</v>
      </c>
      <c r="F508" s="101">
        <f>F509</f>
        <v>10027</v>
      </c>
      <c r="G508" s="114"/>
      <c r="H508" s="35"/>
      <c r="I508" s="35"/>
      <c r="J508" s="189">
        <f t="shared" si="126"/>
        <v>10027</v>
      </c>
    </row>
    <row r="509" spans="1:10" ht="15.6" x14ac:dyDescent="0.3">
      <c r="A509" s="34"/>
      <c r="B509" s="32"/>
      <c r="C509" s="21">
        <v>717002</v>
      </c>
      <c r="D509" s="12">
        <v>46</v>
      </c>
      <c r="E509" s="80" t="s">
        <v>259</v>
      </c>
      <c r="F509" s="183">
        <v>10027</v>
      </c>
      <c r="G509" s="114"/>
      <c r="H509" s="35"/>
      <c r="I509" s="35"/>
      <c r="J509" s="187">
        <f t="shared" si="126"/>
        <v>10027</v>
      </c>
    </row>
    <row r="510" spans="1:10" ht="16.2" thickBot="1" x14ac:dyDescent="0.35">
      <c r="A510" s="206"/>
      <c r="B510" s="207"/>
      <c r="C510" s="160"/>
      <c r="D510" s="208"/>
      <c r="E510" s="209"/>
      <c r="F510" s="161"/>
      <c r="G510" s="210"/>
      <c r="H510" s="211"/>
      <c r="I510" s="212"/>
      <c r="J510" s="161"/>
    </row>
    <row r="511" spans="1:10" ht="16.2" x14ac:dyDescent="0.35">
      <c r="A511" s="169"/>
      <c r="B511" s="170"/>
      <c r="C511" s="170"/>
      <c r="D511" s="170"/>
      <c r="E511" s="172" t="s">
        <v>239</v>
      </c>
      <c r="F511" s="178">
        <v>0</v>
      </c>
      <c r="G511" s="174">
        <v>0</v>
      </c>
      <c r="H511" s="171">
        <v>10000</v>
      </c>
      <c r="I511" s="180">
        <v>0</v>
      </c>
      <c r="J511" s="178">
        <f>F511+G511+H511-I511</f>
        <v>10000</v>
      </c>
    </row>
    <row r="512" spans="1:10" ht="15.6" x14ac:dyDescent="0.3">
      <c r="A512" s="166" t="s">
        <v>32</v>
      </c>
      <c r="B512" s="167"/>
      <c r="C512" s="167"/>
      <c r="D512" s="167"/>
      <c r="E512" s="173" t="s">
        <v>297</v>
      </c>
      <c r="F512" s="179">
        <v>0</v>
      </c>
      <c r="G512" s="175">
        <v>0</v>
      </c>
      <c r="H512" s="168">
        <v>10000</v>
      </c>
      <c r="I512" s="181">
        <v>0</v>
      </c>
      <c r="J512" s="179">
        <f>F512+G512+H512-I512</f>
        <v>10000</v>
      </c>
    </row>
    <row r="513" spans="1:10" ht="15.6" x14ac:dyDescent="0.3">
      <c r="A513" s="51"/>
      <c r="B513" s="23">
        <v>819</v>
      </c>
      <c r="C513" s="23"/>
      <c r="D513" s="21"/>
      <c r="E513" s="92" t="s">
        <v>298</v>
      </c>
      <c r="F513" s="74">
        <v>0</v>
      </c>
      <c r="G513" s="176">
        <v>0</v>
      </c>
      <c r="H513" s="157">
        <v>10000</v>
      </c>
      <c r="I513" s="151">
        <v>0</v>
      </c>
      <c r="J513" s="74">
        <f>F513+G513+H513-I513</f>
        <v>10000</v>
      </c>
    </row>
    <row r="514" spans="1:10" ht="16.2" thickBot="1" x14ac:dyDescent="0.35">
      <c r="A514" s="164"/>
      <c r="B514" s="160"/>
      <c r="C514" s="160">
        <v>819002</v>
      </c>
      <c r="D514" s="160">
        <v>71</v>
      </c>
      <c r="E514" s="162" t="s">
        <v>299</v>
      </c>
      <c r="F514" s="161">
        <v>0</v>
      </c>
      <c r="G514" s="177">
        <v>0</v>
      </c>
      <c r="H514" s="165">
        <v>10000</v>
      </c>
      <c r="I514" s="182">
        <v>0</v>
      </c>
      <c r="J514" s="161">
        <f>F514+G514+H514-I514</f>
        <v>10000</v>
      </c>
    </row>
    <row r="515" spans="1:10" ht="15.6" x14ac:dyDescent="0.3">
      <c r="E515" s="60"/>
    </row>
    <row r="516" spans="1:10" ht="15.6" x14ac:dyDescent="0.3">
      <c r="E516" s="60"/>
    </row>
    <row r="517" spans="1:10" x14ac:dyDescent="0.3">
      <c r="A517" t="s">
        <v>310</v>
      </c>
    </row>
    <row r="518" spans="1:10" x14ac:dyDescent="0.3">
      <c r="E518" s="78"/>
    </row>
    <row r="519" spans="1:10" x14ac:dyDescent="0.3">
      <c r="E519" s="99"/>
      <c r="I519" s="214" t="s">
        <v>311</v>
      </c>
      <c r="J519" s="214"/>
    </row>
    <row r="520" spans="1:10" x14ac:dyDescent="0.3">
      <c r="I520" s="214"/>
      <c r="J520" s="214"/>
    </row>
    <row r="521" spans="1:10" x14ac:dyDescent="0.3">
      <c r="I521" s="214" t="s">
        <v>312</v>
      </c>
      <c r="J521" s="214"/>
    </row>
  </sheetData>
  <mergeCells count="6">
    <mergeCell ref="I521:J521"/>
    <mergeCell ref="F7:F9"/>
    <mergeCell ref="G7:G9"/>
    <mergeCell ref="J7:J9"/>
    <mergeCell ref="A4:J4"/>
    <mergeCell ref="I519:J520"/>
  </mergeCells>
  <pageMargins left="0.70866141732283472" right="0.70866141732283472" top="0.74803149606299213" bottom="0.74803149606299213" header="0.31496062992125984" footer="0.31496062992125984"/>
  <pageSetup paperSize="9" scale="50" fitToHeight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Viera Háberová</dc:creator>
  <cp:lastModifiedBy>Viera Háberová</cp:lastModifiedBy>
  <cp:lastPrinted>2022-01-13T10:40:16Z</cp:lastPrinted>
  <dcterms:created xsi:type="dcterms:W3CDTF">2021-02-03T10:57:56Z</dcterms:created>
  <dcterms:modified xsi:type="dcterms:W3CDTF">2022-01-13T10:45:45Z</dcterms:modified>
</cp:coreProperties>
</file>