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alazova.MC-KVP\Documents\Miestne zastupiteľstvo 2020\Miestne zastupiteľstvo_10_09_2020\"/>
    </mc:Choice>
  </mc:AlternateContent>
  <xr:revisionPtr revIDLastSave="0" documentId="8_{920A9530-9207-430E-A5A2-5FF2ABABB65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GoBack" localSheetId="0">Tabelle1!$B$337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4" i="1" l="1"/>
  <c r="G234" i="1"/>
  <c r="E234" i="1"/>
  <c r="F207" i="1"/>
  <c r="G207" i="1"/>
  <c r="E207" i="1"/>
  <c r="F203" i="1"/>
  <c r="G203" i="1"/>
  <c r="E203" i="1"/>
  <c r="F173" i="1"/>
  <c r="G173" i="1"/>
  <c r="E173" i="1"/>
  <c r="F156" i="1"/>
  <c r="G156" i="1"/>
  <c r="E156" i="1"/>
  <c r="F144" i="1"/>
  <c r="G144" i="1"/>
  <c r="E144" i="1"/>
  <c r="F140" i="1"/>
  <c r="G140" i="1"/>
  <c r="E140" i="1"/>
  <c r="F133" i="1"/>
  <c r="G133" i="1"/>
  <c r="E133" i="1"/>
  <c r="H156" i="1" l="1"/>
  <c r="H234" i="1"/>
  <c r="H207" i="1"/>
  <c r="H140" i="1"/>
  <c r="H203" i="1"/>
  <c r="H144" i="1"/>
  <c r="H133" i="1"/>
  <c r="H173" i="1"/>
  <c r="F293" i="1"/>
  <c r="G293" i="1"/>
  <c r="E293" i="1"/>
  <c r="H209" i="1" l="1"/>
  <c r="H210" i="1"/>
  <c r="F241" i="1"/>
  <c r="F238" i="1" s="1"/>
  <c r="G241" i="1"/>
  <c r="G238" i="1" s="1"/>
  <c r="E241" i="1"/>
  <c r="E238" i="1" s="1"/>
  <c r="F230" i="1"/>
  <c r="F228" i="1" s="1"/>
  <c r="G230" i="1"/>
  <c r="G228" i="1" s="1"/>
  <c r="E230" i="1"/>
  <c r="E228" i="1" s="1"/>
  <c r="F225" i="1"/>
  <c r="G225" i="1"/>
  <c r="E225" i="1"/>
  <c r="F221" i="1"/>
  <c r="G221" i="1"/>
  <c r="H221" i="1" s="1"/>
  <c r="E221" i="1"/>
  <c r="F214" i="1"/>
  <c r="F212" i="1" s="1"/>
  <c r="G214" i="1"/>
  <c r="G212" i="1" s="1"/>
  <c r="E214" i="1"/>
  <c r="E212" i="1" s="1"/>
  <c r="F199" i="1"/>
  <c r="G199" i="1"/>
  <c r="E199" i="1"/>
  <c r="F194" i="1"/>
  <c r="G194" i="1"/>
  <c r="E194" i="1"/>
  <c r="H170" i="1"/>
  <c r="F169" i="1"/>
  <c r="G169" i="1"/>
  <c r="E169" i="1"/>
  <c r="H165" i="1"/>
  <c r="F164" i="1"/>
  <c r="G164" i="1"/>
  <c r="E164" i="1"/>
  <c r="E160" i="1" s="1"/>
  <c r="F150" i="1"/>
  <c r="F148" i="1" s="1"/>
  <c r="G150" i="1"/>
  <c r="G148" i="1" s="1"/>
  <c r="E150" i="1"/>
  <c r="E148" i="1" s="1"/>
  <c r="F160" i="1" l="1"/>
  <c r="H164" i="1"/>
  <c r="H199" i="1"/>
  <c r="H169" i="1"/>
  <c r="E218" i="1"/>
  <c r="E192" i="1"/>
  <c r="F218" i="1"/>
  <c r="G192" i="1"/>
  <c r="F192" i="1"/>
  <c r="H214" i="1"/>
  <c r="H225" i="1"/>
  <c r="H241" i="1"/>
  <c r="G218" i="1"/>
  <c r="G160" i="1"/>
  <c r="H230" i="1"/>
  <c r="H150" i="1"/>
  <c r="H194" i="1"/>
  <c r="G101" i="1"/>
  <c r="F101" i="1"/>
  <c r="F98" i="1" s="1"/>
  <c r="F90" i="1"/>
  <c r="F86" i="1" s="1"/>
  <c r="G90" i="1"/>
  <c r="G86" i="1" s="1"/>
  <c r="E90" i="1"/>
  <c r="E86" i="1" s="1"/>
  <c r="F83" i="1"/>
  <c r="G83" i="1"/>
  <c r="E83" i="1"/>
  <c r="F70" i="1"/>
  <c r="G70" i="1"/>
  <c r="E70" i="1"/>
  <c r="H90" i="1" l="1"/>
  <c r="H101" i="1"/>
  <c r="G98" i="1"/>
  <c r="H83" i="1"/>
  <c r="H70" i="1"/>
  <c r="F78" i="1"/>
  <c r="G78" i="1"/>
  <c r="E78" i="1"/>
  <c r="E67" i="1" s="1"/>
  <c r="H78" i="1" l="1"/>
  <c r="F300" i="1"/>
  <c r="G300" i="1"/>
  <c r="E300" i="1"/>
  <c r="H301" i="1"/>
  <c r="F297" i="1"/>
  <c r="G297" i="1"/>
  <c r="E297" i="1"/>
  <c r="G286" i="1"/>
  <c r="F286" i="1"/>
  <c r="E286" i="1"/>
  <c r="F28" i="1"/>
  <c r="F36" i="1" s="1"/>
  <c r="G28" i="1"/>
  <c r="G36" i="1" s="1"/>
  <c r="E28" i="1"/>
  <c r="E36" i="1" s="1"/>
  <c r="F274" i="1"/>
  <c r="G274" i="1"/>
  <c r="E274" i="1"/>
  <c r="H272" i="1"/>
  <c r="H271" i="1"/>
  <c r="H224" i="1"/>
  <c r="H200" i="1"/>
  <c r="H196" i="1"/>
  <c r="H167" i="1"/>
  <c r="H166" i="1"/>
  <c r="F143" i="1"/>
  <c r="G143" i="1"/>
  <c r="E143" i="1"/>
  <c r="H145" i="1"/>
  <c r="H75" i="1"/>
  <c r="H33" i="1"/>
  <c r="H34" i="1"/>
  <c r="H32" i="1"/>
  <c r="H31" i="1"/>
  <c r="H30" i="1"/>
  <c r="H26" i="1"/>
  <c r="H274" i="1" l="1"/>
  <c r="G334" i="1"/>
  <c r="F334" i="1"/>
  <c r="E334" i="1"/>
  <c r="H257" i="1"/>
  <c r="H243" i="1"/>
  <c r="G206" i="1"/>
  <c r="E206" i="1"/>
  <c r="F206" i="1"/>
  <c r="H298" i="1" l="1"/>
  <c r="H297" i="1" l="1"/>
  <c r="H152" i="1"/>
  <c r="H153" i="1"/>
  <c r="H162" i="1" l="1"/>
  <c r="F323" i="1"/>
  <c r="G323" i="1"/>
  <c r="E323" i="1"/>
  <c r="F304" i="1"/>
  <c r="G304" i="1"/>
  <c r="E304" i="1"/>
  <c r="F290" i="1"/>
  <c r="G290" i="1"/>
  <c r="E290" i="1"/>
  <c r="H320" i="1"/>
  <c r="H302" i="1"/>
  <c r="H295" i="1"/>
  <c r="H291" i="1"/>
  <c r="H287" i="1"/>
  <c r="F259" i="1"/>
  <c r="G259" i="1"/>
  <c r="E259" i="1"/>
  <c r="F256" i="1"/>
  <c r="G256" i="1"/>
  <c r="E256" i="1"/>
  <c r="H260" i="1"/>
  <c r="F233" i="1"/>
  <c r="G233" i="1"/>
  <c r="E233" i="1"/>
  <c r="F202" i="1"/>
  <c r="G202" i="1"/>
  <c r="E202" i="1"/>
  <c r="H242" i="1"/>
  <c r="H244" i="1"/>
  <c r="H240" i="1"/>
  <c r="H235" i="1"/>
  <c r="H231" i="1"/>
  <c r="H229" i="1"/>
  <c r="H220" i="1"/>
  <c r="H222" i="1"/>
  <c r="H223" i="1"/>
  <c r="H226" i="1"/>
  <c r="H219" i="1"/>
  <c r="H215" i="1"/>
  <c r="H213" i="1"/>
  <c r="H208" i="1"/>
  <c r="H204" i="1"/>
  <c r="H198" i="1"/>
  <c r="H193" i="1"/>
  <c r="F172" i="1"/>
  <c r="G172" i="1"/>
  <c r="E172" i="1"/>
  <c r="H175" i="1"/>
  <c r="H176" i="1"/>
  <c r="H178" i="1"/>
  <c r="H179" i="1"/>
  <c r="H174" i="1"/>
  <c r="H168" i="1"/>
  <c r="H161" i="1"/>
  <c r="F155" i="1"/>
  <c r="G155" i="1"/>
  <c r="E155" i="1"/>
  <c r="H157" i="1"/>
  <c r="H151" i="1"/>
  <c r="H146" i="1"/>
  <c r="H141" i="1"/>
  <c r="F139" i="1"/>
  <c r="G139" i="1"/>
  <c r="E139" i="1"/>
  <c r="F132" i="1"/>
  <c r="G132" i="1"/>
  <c r="E132" i="1"/>
  <c r="H135" i="1"/>
  <c r="H136" i="1"/>
  <c r="H137" i="1"/>
  <c r="H134" i="1"/>
  <c r="H106" i="1"/>
  <c r="H100" i="1"/>
  <c r="H103" i="1"/>
  <c r="H104" i="1"/>
  <c r="H105" i="1"/>
  <c r="H99" i="1"/>
  <c r="H89" i="1"/>
  <c r="H91" i="1"/>
  <c r="H92" i="1"/>
  <c r="H93" i="1"/>
  <c r="H94" i="1"/>
  <c r="H95" i="1"/>
  <c r="H96" i="1"/>
  <c r="H88" i="1"/>
  <c r="H84" i="1"/>
  <c r="G82" i="1"/>
  <c r="F82" i="1"/>
  <c r="E82" i="1"/>
  <c r="H79" i="1"/>
  <c r="H77" i="1"/>
  <c r="H76" i="1"/>
  <c r="H74" i="1"/>
  <c r="H73" i="1"/>
  <c r="H72" i="1"/>
  <c r="H71" i="1"/>
  <c r="H69" i="1"/>
  <c r="H68" i="1"/>
  <c r="H24" i="1"/>
  <c r="H22" i="1"/>
  <c r="H20" i="1"/>
  <c r="H18" i="1"/>
  <c r="H16" i="1"/>
  <c r="H14" i="1"/>
  <c r="H12" i="1"/>
  <c r="H10" i="1"/>
  <c r="G67" i="1"/>
  <c r="G66" i="1" s="1"/>
  <c r="F67" i="1"/>
  <c r="F66" i="1" s="1"/>
  <c r="E66" i="1"/>
  <c r="E308" i="1" l="1"/>
  <c r="G308" i="1"/>
  <c r="F308" i="1"/>
  <c r="H256" i="1"/>
  <c r="H139" i="1"/>
  <c r="H98" i="1"/>
  <c r="H155" i="1"/>
  <c r="H286" i="1"/>
  <c r="H212" i="1"/>
  <c r="H67" i="1"/>
  <c r="H228" i="1"/>
  <c r="H82" i="1"/>
  <c r="H86" i="1"/>
  <c r="H143" i="1"/>
  <c r="H323" i="1"/>
  <c r="H233" i="1"/>
  <c r="H300" i="1"/>
  <c r="H293" i="1"/>
  <c r="H290" i="1"/>
  <c r="H259" i="1"/>
  <c r="H238" i="1"/>
  <c r="H192" i="1"/>
  <c r="H218" i="1"/>
  <c r="F191" i="1"/>
  <c r="H206" i="1"/>
  <c r="G191" i="1"/>
  <c r="E191" i="1"/>
  <c r="H202" i="1"/>
  <c r="H172" i="1"/>
  <c r="E159" i="1"/>
  <c r="H160" i="1"/>
  <c r="F159" i="1"/>
  <c r="G159" i="1"/>
  <c r="H148" i="1"/>
  <c r="H132" i="1"/>
  <c r="F17" i="2"/>
  <c r="G17" i="2"/>
  <c r="E17" i="2"/>
  <c r="H6" i="2"/>
  <c r="H7" i="2"/>
  <c r="H8" i="2"/>
  <c r="H9" i="2"/>
  <c r="H10" i="2"/>
  <c r="H11" i="2"/>
  <c r="H12" i="2"/>
  <c r="H13" i="2"/>
  <c r="H14" i="2"/>
  <c r="H15" i="2"/>
  <c r="F5" i="2"/>
  <c r="F4" i="2" s="1"/>
  <c r="G5" i="2"/>
  <c r="G4" i="2" s="1"/>
  <c r="E5" i="2"/>
  <c r="E4" i="2" s="1"/>
  <c r="G263" i="1" l="1"/>
  <c r="E263" i="1"/>
  <c r="F263" i="1"/>
  <c r="H36" i="1"/>
  <c r="H28" i="1"/>
  <c r="H66" i="1"/>
  <c r="H308" i="1"/>
  <c r="H191" i="1"/>
  <c r="H159" i="1"/>
  <c r="H263" i="1" l="1"/>
</calcChain>
</file>

<file path=xl/sharedStrings.xml><?xml version="1.0" encoding="utf-8"?>
<sst xmlns="http://schemas.openxmlformats.org/spreadsheetml/2006/main" count="541" uniqueCount="207">
  <si>
    <t>Polož.</t>
  </si>
  <si>
    <t>Kód zdroja</t>
  </si>
  <si>
    <t>TEXT</t>
  </si>
  <si>
    <t>Roz. po zmenách</t>
  </si>
  <si>
    <t>Skutočnosť k 31.12.2018</t>
  </si>
  <si>
    <t>%</t>
  </si>
  <si>
    <t>Daň z príjmov fyzických osôb</t>
  </si>
  <si>
    <t>Dane za špecifické služby</t>
  </si>
  <si>
    <t xml:space="preserve">Príjmy z vlastníctva </t>
  </si>
  <si>
    <t>Administratívne poplatky</t>
  </si>
  <si>
    <t>Pokuty, penále a iné sankcie</t>
  </si>
  <si>
    <t>Poplatky a platby z nepriem. a náhod. predaja a služieb</t>
  </si>
  <si>
    <t>Úroky z účtov finančného hospodárenia</t>
  </si>
  <si>
    <t>Ostatné príjmy</t>
  </si>
  <si>
    <t>Transfery v rámci verejnej správy - ÚPSVaR</t>
  </si>
  <si>
    <t>Transfery v rámci verejnej správy – prenesený výkon štátnej správy</t>
  </si>
  <si>
    <t>Transfery v rámci verejnej správy – voľby do orgánov samosprávnych krajov</t>
  </si>
  <si>
    <t>-</t>
  </si>
  <si>
    <t>11H</t>
  </si>
  <si>
    <t>Transfery v rámci verejnej správy – transfer od Mesta Košice</t>
  </si>
  <si>
    <t>3 000</t>
  </si>
  <si>
    <t>Celkom:</t>
  </si>
  <si>
    <t>Funkčná klasifik.</t>
  </si>
  <si>
    <t>Pol.</t>
  </si>
  <si>
    <t>Pôvodný rozp. 2018</t>
  </si>
  <si>
    <r>
      <t>Výkonné  a zákonodarné</t>
    </r>
    <r>
      <rPr>
        <b/>
        <sz val="11"/>
        <color theme="1"/>
        <rFont val="Times New Roman"/>
        <family val="1"/>
      </rPr>
      <t xml:space="preserve"> orgány</t>
    </r>
  </si>
  <si>
    <t>111, 41</t>
  </si>
  <si>
    <t>Mzdy, platy, služobné príjmy a  OOV</t>
  </si>
  <si>
    <t>Poistné a príspevok do poisťovní</t>
  </si>
  <si>
    <t>Cestovné náhrady</t>
  </si>
  <si>
    <t>Energie, voda a komunikácie</t>
  </si>
  <si>
    <t>Materiál</t>
  </si>
  <si>
    <t>Dopravné</t>
  </si>
  <si>
    <t>Rutinná a štandardná údržba</t>
  </si>
  <si>
    <t>Nájomné za nájom</t>
  </si>
  <si>
    <t>Služby</t>
  </si>
  <si>
    <t>Transfery jednotlivcom a neziskovým práv. osobám</t>
  </si>
  <si>
    <t>Výdavky súvisiace s podporou zamestnávania nezamestnaných v samospráve  podľa § 54 zákona zákona 5/2004 Z.z.</t>
  </si>
  <si>
    <t>3AC;41</t>
  </si>
  <si>
    <t>Mzdy, platy, služobné  príjmy ...</t>
  </si>
  <si>
    <t>Poistné a príspevky do poisťovní</t>
  </si>
  <si>
    <t>41/12</t>
  </si>
  <si>
    <t xml:space="preserve">Služby </t>
  </si>
  <si>
    <t xml:space="preserve">Transfery jednotlivcom a neziskových </t>
  </si>
  <si>
    <t xml:space="preserve">právnickým osobám </t>
  </si>
  <si>
    <t>Finančná a rozpočtová oblasť</t>
  </si>
  <si>
    <t>Iné všeobecné služby</t>
  </si>
  <si>
    <r>
      <t>Výdavky súvisiace so správou</t>
    </r>
    <r>
      <rPr>
        <b/>
        <i/>
        <sz val="11"/>
        <color theme="1"/>
        <rFont val="Times New Roman"/>
        <family val="1"/>
      </rPr>
      <t xml:space="preserve"> </t>
    </r>
    <r>
      <rPr>
        <b/>
        <i/>
        <sz val="9"/>
        <color theme="1"/>
        <rFont val="Times New Roman"/>
        <family val="1"/>
      </rPr>
      <t xml:space="preserve">majetku </t>
    </r>
  </si>
  <si>
    <t>Mzdy, platy, služobné príjmy a OOV</t>
  </si>
  <si>
    <t>2 200</t>
  </si>
  <si>
    <t>Všeobecné verejné služby inde neklasifikované</t>
  </si>
  <si>
    <t>Cestovné náhrady tuzemské</t>
  </si>
  <si>
    <t>Cestná doprava</t>
  </si>
  <si>
    <t>11H,41</t>
  </si>
  <si>
    <t>Nakladanie s odpadmi</t>
  </si>
  <si>
    <t>3 500</t>
  </si>
  <si>
    <t>Nakladanie s odpadovými vodami</t>
  </si>
  <si>
    <r>
      <t>Služb</t>
    </r>
    <r>
      <rPr>
        <i/>
        <sz val="10"/>
        <color theme="1"/>
        <rFont val="Times New Roman"/>
        <family val="1"/>
      </rPr>
      <t>y</t>
    </r>
  </si>
  <si>
    <t>Znižovanie znečisťovania</t>
  </si>
  <si>
    <t>Ochrana životného prostredia inde neklasifikovaná</t>
  </si>
  <si>
    <t>5 000</t>
  </si>
  <si>
    <t>Rozvoj obcí</t>
  </si>
  <si>
    <t>Výdavky súvisiace s aktivačnými pracovníkmi</t>
  </si>
  <si>
    <t>3AL1, 111, 3AC1,2, 41</t>
  </si>
  <si>
    <t xml:space="preserve">Mzdy, platy, služobné príjmy a OOV </t>
  </si>
  <si>
    <t xml:space="preserve">3AL1, 111, </t>
  </si>
  <si>
    <t>3AC1,2, 41</t>
  </si>
  <si>
    <t xml:space="preserve">Poistné a príspevok do poisťovní </t>
  </si>
  <si>
    <t>3AL1, 111, 3AC1,2, 41,11H</t>
  </si>
  <si>
    <t>Transfery jednotlivcom a neziskovým právnickým osobám</t>
  </si>
  <si>
    <t>Výdavky súvisiace s rozvojom obcí</t>
  </si>
  <si>
    <t>41,11H</t>
  </si>
  <si>
    <t>Nájomné za prenájom</t>
  </si>
  <si>
    <t>Funkčná klasif.</t>
  </si>
  <si>
    <t>Rekreačné a športové služby</t>
  </si>
  <si>
    <t>10 715</t>
  </si>
  <si>
    <t>11 910</t>
  </si>
  <si>
    <t>8 234,38</t>
  </si>
  <si>
    <t>Športové podujatia</t>
  </si>
  <si>
    <t>5 435</t>
  </si>
  <si>
    <t>6 630</t>
  </si>
  <si>
    <t>3 743,38</t>
  </si>
  <si>
    <t>Poistné a príspevok do poisťovní</t>
  </si>
  <si>
    <t>3 330</t>
  </si>
  <si>
    <t>6 384</t>
  </si>
  <si>
    <t>3 577,45</t>
  </si>
  <si>
    <t>2 000</t>
  </si>
  <si>
    <t>Športové ihriská</t>
  </si>
  <si>
    <t>4 168,00</t>
  </si>
  <si>
    <t>Mobilná ľadová plocha</t>
  </si>
  <si>
    <t>Energie, vodné, stočné</t>
  </si>
  <si>
    <t>08.2.0/A</t>
  </si>
  <si>
    <t>Kultúrne služby</t>
  </si>
  <si>
    <t>23 285</t>
  </si>
  <si>
    <t>25 865</t>
  </si>
  <si>
    <t>21 911,57</t>
  </si>
  <si>
    <t>22 725</t>
  </si>
  <si>
    <t>25 305</t>
  </si>
  <si>
    <t>21 568,96</t>
  </si>
  <si>
    <t>08.2.0/B</t>
  </si>
  <si>
    <t>Kultúrne služby/ Klubové a špeciálne kultúrne zariadenia</t>
  </si>
  <si>
    <t>8 708</t>
  </si>
  <si>
    <t>8 711,19</t>
  </si>
  <si>
    <t>2 665</t>
  </si>
  <si>
    <t>2 925</t>
  </si>
  <si>
    <t>2 902,57</t>
  </si>
  <si>
    <t>1 023</t>
  </si>
  <si>
    <t>1 006,83</t>
  </si>
  <si>
    <t>4 680</t>
  </si>
  <si>
    <t>4 455,79</t>
  </si>
  <si>
    <t>Vysielacie a vydavateľské služby</t>
  </si>
  <si>
    <t>6 620</t>
  </si>
  <si>
    <t>2 073,81</t>
  </si>
  <si>
    <t>6 355</t>
  </si>
  <si>
    <t>2 035,89</t>
  </si>
  <si>
    <t>09.5..0</t>
  </si>
  <si>
    <t>Nedefinovateľné vzdelávanie</t>
  </si>
  <si>
    <t>2 420</t>
  </si>
  <si>
    <t>2 058</t>
  </si>
  <si>
    <t>10.2.0/A</t>
  </si>
  <si>
    <t>Staroba</t>
  </si>
  <si>
    <t>(zariadenie sociálnych služieb)</t>
  </si>
  <si>
    <t>6 235</t>
  </si>
  <si>
    <t>2 763,92</t>
  </si>
  <si>
    <t>1 450</t>
  </si>
  <si>
    <t>1 590,00</t>
  </si>
  <si>
    <t>Služby (Senior dom)</t>
  </si>
  <si>
    <t>Roz. po zmenách 2018</t>
  </si>
  <si>
    <t>10.2.0/B</t>
  </si>
  <si>
    <t>Staroba (ďalšie sociálne služby)</t>
  </si>
  <si>
    <t>3 391,74</t>
  </si>
  <si>
    <t>Príspevky neštátnym subjektom – rodina a deti</t>
  </si>
  <si>
    <t>Transfery  jednotlivcom a neziskovým právnickým osobám</t>
  </si>
  <si>
    <t>Sociálna pomoc občanom v hmotnej a sociálnej núdzi</t>
  </si>
  <si>
    <t>2 006,00</t>
  </si>
  <si>
    <t xml:space="preserve"> 5 000</t>
  </si>
  <si>
    <t>2 006,00</t>
  </si>
  <si>
    <t>C E L K O M</t>
  </si>
  <si>
    <t>1 193 185</t>
  </si>
  <si>
    <t>1 308 941</t>
  </si>
  <si>
    <t>1 098 808,18</t>
  </si>
  <si>
    <t>(v členení podľa § 10 ods. 3 zákona č. 583/2004 Z. z. v súlade s rozpočtovou klasifikáciou)</t>
  </si>
  <si>
    <t>I. Rozpočet bežných príjmov</t>
  </si>
  <si>
    <t>v EUR</t>
  </si>
  <si>
    <t>01.1.1</t>
  </si>
  <si>
    <t>I. Rozpočet bežných výdavkov</t>
  </si>
  <si>
    <t>Kapitálové transfery v rámci verejnej správy – z rozpočtu obce</t>
  </si>
  <si>
    <t>Výstavba</t>
  </si>
  <si>
    <t>Prípravná a projektová dokumentácia</t>
  </si>
  <si>
    <t>Realizácia stavieb a ich technického zhodnotenia</t>
  </si>
  <si>
    <t xml:space="preserve">Prevod  prostriedkov z peňažných fondov  </t>
  </si>
  <si>
    <t>01.1.2</t>
  </si>
  <si>
    <t>01.3.3</t>
  </si>
  <si>
    <t>01.6.0</t>
  </si>
  <si>
    <t>04.5.1</t>
  </si>
  <si>
    <t>05.1.0</t>
  </si>
  <si>
    <t>05.2.0</t>
  </si>
  <si>
    <t>05.3.0</t>
  </si>
  <si>
    <t>05.6.0</t>
  </si>
  <si>
    <t>06.2.0</t>
  </si>
  <si>
    <t>08.1.0</t>
  </si>
  <si>
    <t>08.3.0</t>
  </si>
  <si>
    <t>10.7.0</t>
  </si>
  <si>
    <t>04.4.3</t>
  </si>
  <si>
    <t>II.  Rozpočet kapitálových príjmov</t>
  </si>
  <si>
    <t>III.  Rozpočet finančných operácii</t>
  </si>
  <si>
    <t>Príjmové finančné operácie</t>
  </si>
  <si>
    <t>II.  Rozpočet kapitálových výdavkov</t>
  </si>
  <si>
    <t>Spracovala: Ing. Viera Háberová</t>
  </si>
  <si>
    <t>Rutinná a štandardná údržba</t>
  </si>
  <si>
    <t>Bezbariérový prístup do DC</t>
  </si>
  <si>
    <t>Výdavkové finančné operácie</t>
  </si>
  <si>
    <t>Vklad do Podniku služieb</t>
  </si>
  <si>
    <t xml:space="preserve">                 platieb za energie, ktoré sa nerozpočtujú. Po zaslaní vyúčtovacích faktúr, budú tieto výdavky preúčtované do položky</t>
  </si>
  <si>
    <t>Pôvodný rozpočet 2020</t>
  </si>
  <si>
    <t>Skutočnosť k 30.6.2020</t>
  </si>
  <si>
    <t>72a</t>
  </si>
  <si>
    <t>111, 72h,11H</t>
  </si>
  <si>
    <t>71, 111</t>
  </si>
  <si>
    <t>Granty (bežné)</t>
  </si>
  <si>
    <t>Transfery v rámci verejnej správy (bežné)</t>
  </si>
  <si>
    <t>Granty (kapitálové)</t>
  </si>
  <si>
    <t>72h</t>
  </si>
  <si>
    <t>Transfery v rámci verejnej správy - sčítanie domov a bytov</t>
  </si>
  <si>
    <t>Pôvodný rozp. 2020</t>
  </si>
  <si>
    <t>Funkčná klas.</t>
  </si>
  <si>
    <t>Poznámka: vyššie prekročenie čerpania rozpočtu na položke 637, funkčná klasifikácia 01.3.3 je z dôvodu zúčtovania zálohových</t>
  </si>
  <si>
    <t xml:space="preserve">                 632 - energie.</t>
  </si>
  <si>
    <t>k 30.6.2020</t>
  </si>
  <si>
    <t>Rozp. po zmenách k 30.6. 2020</t>
  </si>
  <si>
    <t>Rozp. po zmenách</t>
  </si>
  <si>
    <t>11H, 41</t>
  </si>
  <si>
    <t>72h, 41</t>
  </si>
  <si>
    <t>Transfery občianskym združeniam</t>
  </si>
  <si>
    <t>09.5.0</t>
  </si>
  <si>
    <t>Komunitná kaviareň Drocarov park</t>
  </si>
  <si>
    <t>Nákup dopravných prostriedkov</t>
  </si>
  <si>
    <t>Osvetlenie venčovísk</t>
  </si>
  <si>
    <t xml:space="preserve">Nákup strojov, prístrojov, zariadení </t>
  </si>
  <si>
    <t>46, 71</t>
  </si>
  <si>
    <t>Tovary a služby</t>
  </si>
  <si>
    <t>Bežné transfery</t>
  </si>
  <si>
    <r>
      <rPr>
        <b/>
        <sz val="12"/>
        <color theme="1"/>
        <rFont val="Arial"/>
        <family val="2"/>
        <charset val="238"/>
      </rPr>
      <t xml:space="preserve">              </t>
    </r>
    <r>
      <rPr>
        <b/>
        <u/>
        <sz val="12"/>
        <color theme="1"/>
        <rFont val="Arial"/>
        <family val="2"/>
      </rPr>
      <t>Údaje o plnení rozpočtu MČ Košice – Sídlisko KVP k 30. 6. 2020</t>
    </r>
  </si>
  <si>
    <t xml:space="preserve">Tovary a služby </t>
  </si>
  <si>
    <t>Roz. po zmenách k 30.6.2020</t>
  </si>
  <si>
    <t>Rozp. po zmenách k 30.6.2020</t>
  </si>
  <si>
    <t>z toho: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</si>
</sst>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0.0%"/>
    <numFmt numFmtId="166" formatCode="0.0"/>
  </numFmts>
  <fonts count="27" x14ac:knownFonts="1"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8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11"/>
      <color theme="1"/>
      <name val="Times New Roman"/>
      <family val="1"/>
    </font>
    <font>
      <sz val="10"/>
      <color rgb="FFFF0000"/>
      <name val="Times New Roman"/>
      <family val="1"/>
    </font>
    <font>
      <b/>
      <sz val="10"/>
      <color theme="1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Arial"/>
      <family val="2"/>
    </font>
    <font>
      <sz val="9"/>
      <color theme="1"/>
      <name val="Times New Roman"/>
      <family val="1"/>
    </font>
    <font>
      <i/>
      <sz val="8"/>
      <color theme="1"/>
      <name val="Times New Roman"/>
      <family val="1"/>
    </font>
    <font>
      <b/>
      <sz val="9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38"/>
    </font>
    <font>
      <sz val="8"/>
      <name val="Arial"/>
      <family val="2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gray125">
        <bgColor rgb="FFF7C600"/>
      </patternFill>
    </fill>
    <fill>
      <patternFill patternType="solid">
        <fgColor rgb="FFD9D9D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E0E0E0"/>
        <bgColor indexed="64"/>
      </patternFill>
    </fill>
    <fill>
      <patternFill patternType="gray0625">
        <bgColor rgb="FFFBC900"/>
      </patternFill>
    </fill>
    <fill>
      <patternFill patternType="solid">
        <fgColor rgb="FFFFFFFF"/>
        <bgColor indexed="64"/>
      </patternFill>
    </fill>
    <fill>
      <patternFill patternType="solid">
        <fgColor rgb="FFC9E7A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6">
    <xf numFmtId="0" fontId="0" fillId="0" borderId="0" xfId="0"/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2" fillId="4" borderId="4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4" fontId="5" fillId="4" borderId="4" xfId="0" applyNumberFormat="1" applyFont="1" applyFill="1" applyBorder="1" applyAlignment="1">
      <alignment horizontal="right" vertical="center" wrapText="1"/>
    </xf>
    <xf numFmtId="14" fontId="2" fillId="3" borderId="3" xfId="0" applyNumberFormat="1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horizontal="right" vertical="center" wrapText="1"/>
    </xf>
    <xf numFmtId="0" fontId="3" fillId="6" borderId="4" xfId="0" applyFont="1" applyFill="1" applyBorder="1" applyAlignment="1">
      <alignment horizontal="right" vertical="center" wrapText="1"/>
    </xf>
    <xf numFmtId="0" fontId="7" fillId="6" borderId="4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 indent="3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justify" vertical="center" wrapText="1"/>
    </xf>
    <xf numFmtId="14" fontId="2" fillId="7" borderId="3" xfId="0" applyNumberFormat="1" applyFont="1" applyFill="1" applyBorder="1" applyAlignment="1">
      <alignment vertical="center" wrapText="1"/>
    </xf>
    <xf numFmtId="0" fontId="1" fillId="7" borderId="4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1" fillId="7" borderId="4" xfId="0" applyFont="1" applyFill="1" applyBorder="1" applyAlignment="1">
      <alignment horizontal="right" vertical="center" wrapText="1"/>
    </xf>
    <xf numFmtId="0" fontId="2" fillId="7" borderId="4" xfId="0" applyFont="1" applyFill="1" applyBorder="1" applyAlignment="1">
      <alignment horizontal="right" vertical="center" wrapText="1"/>
    </xf>
    <xf numFmtId="0" fontId="6" fillId="7" borderId="4" xfId="0" applyFont="1" applyFill="1" applyBorder="1" applyAlignment="1">
      <alignment horizontal="right" vertical="center" wrapText="1"/>
    </xf>
    <xf numFmtId="14" fontId="6" fillId="7" borderId="3" xfId="0" applyNumberFormat="1" applyFont="1" applyFill="1" applyBorder="1" applyAlignment="1">
      <alignment vertical="center" wrapText="1"/>
    </xf>
    <xf numFmtId="0" fontId="6" fillId="7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2" fillId="8" borderId="8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1" fillId="9" borderId="4" xfId="0" applyFont="1" applyFill="1" applyBorder="1" applyAlignment="1">
      <alignment vertical="center" wrapText="1"/>
    </xf>
    <xf numFmtId="0" fontId="1" fillId="9" borderId="4" xfId="0" applyFont="1" applyFill="1" applyBorder="1" applyAlignment="1">
      <alignment horizontal="right" vertical="center" wrapText="1"/>
    </xf>
    <xf numFmtId="0" fontId="1" fillId="9" borderId="4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horizontal="right" vertical="center" wrapText="1"/>
    </xf>
    <xf numFmtId="0" fontId="8" fillId="9" borderId="4" xfId="0" applyFont="1" applyFill="1" applyBorder="1" applyAlignment="1">
      <alignment horizontal="right" vertical="center" wrapText="1"/>
    </xf>
    <xf numFmtId="0" fontId="8" fillId="9" borderId="8" xfId="0" applyFont="1" applyFill="1" applyBorder="1" applyAlignment="1">
      <alignment vertical="center" wrapText="1"/>
    </xf>
    <xf numFmtId="0" fontId="8" fillId="9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0" fontId="2" fillId="2" borderId="8" xfId="0" applyFont="1" applyFill="1" applyBorder="1" applyAlignment="1">
      <alignment vertical="center" wrapText="1"/>
    </xf>
    <xf numFmtId="0" fontId="7" fillId="10" borderId="3" xfId="0" applyFont="1" applyFill="1" applyBorder="1" applyAlignment="1">
      <alignment vertical="center" wrapText="1"/>
    </xf>
    <xf numFmtId="0" fontId="7" fillId="10" borderId="4" xfId="0" applyFont="1" applyFill="1" applyBorder="1" applyAlignment="1">
      <alignment vertical="center" wrapText="1"/>
    </xf>
    <xf numFmtId="0" fontId="7" fillId="10" borderId="4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right" vertical="center" wrapText="1"/>
    </xf>
    <xf numFmtId="0" fontId="2" fillId="11" borderId="8" xfId="0" applyFont="1" applyFill="1" applyBorder="1" applyAlignment="1">
      <alignment vertical="center" wrapText="1"/>
    </xf>
    <xf numFmtId="0" fontId="2" fillId="11" borderId="4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1" fillId="9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64" fontId="6" fillId="3" borderId="4" xfId="0" applyNumberFormat="1" applyFont="1" applyFill="1" applyBorder="1" applyAlignment="1">
      <alignment horizontal="right" vertical="center" wrapText="1"/>
    </xf>
    <xf numFmtId="164" fontId="7" fillId="5" borderId="4" xfId="0" applyNumberFormat="1" applyFont="1" applyFill="1" applyBorder="1" applyAlignment="1">
      <alignment horizontal="right" vertical="center" wrapText="1"/>
    </xf>
    <xf numFmtId="164" fontId="7" fillId="6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6" fillId="7" borderId="4" xfId="0" applyNumberFormat="1" applyFont="1" applyFill="1" applyBorder="1" applyAlignment="1">
      <alignment horizontal="right" vertical="center" wrapText="1"/>
    </xf>
    <xf numFmtId="164" fontId="2" fillId="7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164" fontId="1" fillId="0" borderId="8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9" borderId="4" xfId="0" applyNumberFormat="1" applyFont="1" applyFill="1" applyBorder="1" applyAlignment="1">
      <alignment horizontal="right" vertical="center" wrapText="1"/>
    </xf>
    <xf numFmtId="164" fontId="6" fillId="9" borderId="4" xfId="0" applyNumberFormat="1" applyFont="1" applyFill="1" applyBorder="1" applyAlignment="1">
      <alignment horizontal="right" vertical="center" wrapText="1"/>
    </xf>
    <xf numFmtId="164" fontId="2" fillId="9" borderId="4" xfId="0" applyNumberFormat="1" applyFont="1" applyFill="1" applyBorder="1" applyAlignment="1">
      <alignment horizontal="right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164" fontId="7" fillId="10" borderId="4" xfId="0" applyNumberFormat="1" applyFont="1" applyFill="1" applyBorder="1" applyAlignment="1">
      <alignment horizontal="right" vertical="center" wrapText="1"/>
    </xf>
    <xf numFmtId="164" fontId="11" fillId="0" borderId="4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right" vertical="center" wrapText="1"/>
    </xf>
    <xf numFmtId="0" fontId="7" fillId="6" borderId="4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49" fontId="2" fillId="3" borderId="3" xfId="0" applyNumberFormat="1" applyFont="1" applyFill="1" applyBorder="1" applyAlignment="1">
      <alignment vertical="center" wrapText="1"/>
    </xf>
    <xf numFmtId="166" fontId="2" fillId="3" borderId="4" xfId="0" applyNumberFormat="1" applyFont="1" applyFill="1" applyBorder="1" applyAlignment="1">
      <alignment horizontal="right" vertical="center" wrapText="1"/>
    </xf>
    <xf numFmtId="166" fontId="3" fillId="0" borderId="4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vertical="center" wrapText="1"/>
    </xf>
    <xf numFmtId="166" fontId="7" fillId="5" borderId="4" xfId="0" applyNumberFormat="1" applyFont="1" applyFill="1" applyBorder="1" applyAlignment="1">
      <alignment horizontal="right" vertical="center" wrapText="1"/>
    </xf>
    <xf numFmtId="166" fontId="1" fillId="0" borderId="4" xfId="0" applyNumberFormat="1" applyFont="1" applyBorder="1" applyAlignment="1">
      <alignment horizontal="right" vertical="center" wrapText="1"/>
    </xf>
    <xf numFmtId="166" fontId="7" fillId="6" borderId="4" xfId="0" applyNumberFormat="1" applyFont="1" applyFill="1" applyBorder="1" applyAlignment="1">
      <alignment horizontal="right" vertical="center" wrapText="1"/>
    </xf>
    <xf numFmtId="166" fontId="2" fillId="7" borderId="4" xfId="0" applyNumberFormat="1" applyFont="1" applyFill="1" applyBorder="1" applyAlignment="1">
      <alignment horizontal="right" vertical="center" wrapText="1"/>
    </xf>
    <xf numFmtId="166" fontId="6" fillId="7" borderId="4" xfId="0" applyNumberFormat="1" applyFont="1" applyFill="1" applyBorder="1" applyAlignment="1">
      <alignment horizontal="right" vertical="center" wrapText="1"/>
    </xf>
    <xf numFmtId="166" fontId="1" fillId="0" borderId="8" xfId="0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right" vertical="center" wrapText="1"/>
    </xf>
    <xf numFmtId="166" fontId="1" fillId="9" borderId="4" xfId="0" applyNumberFormat="1" applyFont="1" applyFill="1" applyBorder="1" applyAlignment="1">
      <alignment horizontal="right" vertical="center" wrapText="1"/>
    </xf>
    <xf numFmtId="166" fontId="2" fillId="9" borderId="4" xfId="0" applyNumberFormat="1" applyFont="1" applyFill="1" applyBorder="1" applyAlignment="1">
      <alignment horizontal="right" vertical="center" wrapText="1"/>
    </xf>
    <xf numFmtId="166" fontId="6" fillId="3" borderId="4" xfId="0" applyNumberFormat="1" applyFont="1" applyFill="1" applyBorder="1" applyAlignment="1">
      <alignment horizontal="right" vertical="center" wrapText="1"/>
    </xf>
    <xf numFmtId="166" fontId="7" fillId="0" borderId="4" xfId="0" applyNumberFormat="1" applyFont="1" applyBorder="1" applyAlignment="1">
      <alignment horizontal="right" vertical="center" wrapText="1"/>
    </xf>
    <xf numFmtId="166" fontId="3" fillId="0" borderId="2" xfId="0" applyNumberFormat="1" applyFont="1" applyBorder="1" applyAlignment="1">
      <alignment horizontal="right" vertical="center" wrapText="1"/>
    </xf>
    <xf numFmtId="166" fontId="1" fillId="0" borderId="2" xfId="0" applyNumberFormat="1" applyFont="1" applyBorder="1" applyAlignment="1">
      <alignment horizontal="right" vertical="center" wrapText="1"/>
    </xf>
    <xf numFmtId="164" fontId="1" fillId="0" borderId="8" xfId="0" applyNumberFormat="1" applyFont="1" applyBorder="1" applyAlignment="1">
      <alignment vertical="center" wrapText="1"/>
    </xf>
    <xf numFmtId="164" fontId="1" fillId="0" borderId="6" xfId="0" applyNumberFormat="1" applyFont="1" applyBorder="1" applyAlignment="1">
      <alignment vertical="center" wrapText="1"/>
    </xf>
    <xf numFmtId="1" fontId="2" fillId="3" borderId="4" xfId="0" applyNumberFormat="1" applyFont="1" applyFill="1" applyBorder="1" applyAlignment="1">
      <alignment horizontal="right" vertical="center" wrapText="1"/>
    </xf>
    <xf numFmtId="1" fontId="1" fillId="9" borderId="4" xfId="0" applyNumberFormat="1" applyFont="1" applyFill="1" applyBorder="1" applyAlignment="1">
      <alignment horizontal="right" vertical="center" wrapText="1"/>
    </xf>
    <xf numFmtId="1" fontId="1" fillId="0" borderId="4" xfId="0" applyNumberFormat="1" applyFont="1" applyBorder="1" applyAlignment="1">
      <alignment horizontal="right" vertical="center" wrapText="1"/>
    </xf>
    <xf numFmtId="166" fontId="6" fillId="4" borderId="4" xfId="0" applyNumberFormat="1" applyFont="1" applyFill="1" applyBorder="1" applyAlignment="1">
      <alignment horizontal="right" vertical="center" wrapText="1"/>
    </xf>
    <xf numFmtId="164" fontId="6" fillId="4" borderId="4" xfId="0" applyNumberFormat="1" applyFont="1" applyFill="1" applyBorder="1" applyAlignment="1">
      <alignment horizontal="right" vertical="center" wrapText="1"/>
    </xf>
    <xf numFmtId="0" fontId="7" fillId="9" borderId="3" xfId="0" applyFont="1" applyFill="1" applyBorder="1" applyAlignment="1">
      <alignment vertical="center" wrapText="1"/>
    </xf>
    <xf numFmtId="0" fontId="7" fillId="9" borderId="4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16" fillId="9" borderId="4" xfId="0" applyFont="1" applyFill="1" applyBorder="1" applyAlignment="1">
      <alignment horizontal="right" vertical="center" wrapText="1"/>
    </xf>
    <xf numFmtId="0" fontId="1" fillId="12" borderId="4" xfId="0" applyFont="1" applyFill="1" applyBorder="1" applyAlignment="1">
      <alignment vertical="center" wrapText="1"/>
    </xf>
    <xf numFmtId="0" fontId="16" fillId="12" borderId="4" xfId="0" applyFont="1" applyFill="1" applyBorder="1" applyAlignment="1">
      <alignment horizontal="right" vertical="center" wrapText="1"/>
    </xf>
    <xf numFmtId="0" fontId="6" fillId="12" borderId="4" xfId="0" applyFont="1" applyFill="1" applyBorder="1" applyAlignment="1">
      <alignment vertical="center" wrapText="1"/>
    </xf>
    <xf numFmtId="0" fontId="4" fillId="9" borderId="4" xfId="0" applyFont="1" applyFill="1" applyBorder="1" applyAlignment="1">
      <alignment horizontal="right" vertical="center" wrapText="1"/>
    </xf>
    <xf numFmtId="0" fontId="3" fillId="9" borderId="4" xfId="0" applyFont="1" applyFill="1" applyBorder="1" applyAlignment="1">
      <alignment vertical="center" wrapText="1"/>
    </xf>
    <xf numFmtId="0" fontId="17" fillId="9" borderId="4" xfId="0" applyFont="1" applyFill="1" applyBorder="1" applyAlignment="1">
      <alignment horizontal="right" vertical="center" wrapText="1"/>
    </xf>
    <xf numFmtId="0" fontId="3" fillId="9" borderId="4" xfId="0" applyFont="1" applyFill="1" applyBorder="1" applyAlignment="1">
      <alignment horizontal="right" vertical="center" wrapText="1"/>
    </xf>
    <xf numFmtId="166" fontId="7" fillId="9" borderId="4" xfId="0" applyNumberFormat="1" applyFont="1" applyFill="1" applyBorder="1" applyAlignment="1">
      <alignment horizontal="right" vertical="center" wrapText="1"/>
    </xf>
    <xf numFmtId="166" fontId="5" fillId="0" borderId="4" xfId="0" applyNumberFormat="1" applyFont="1" applyBorder="1" applyAlignment="1">
      <alignment horizontal="right" vertical="center" wrapText="1"/>
    </xf>
    <xf numFmtId="166" fontId="6" fillId="12" borderId="4" xfId="0" applyNumberFormat="1" applyFont="1" applyFill="1" applyBorder="1" applyAlignment="1">
      <alignment horizontal="right" vertical="center" wrapText="1"/>
    </xf>
    <xf numFmtId="166" fontId="3" fillId="9" borderId="4" xfId="0" applyNumberFormat="1" applyFont="1" applyFill="1" applyBorder="1" applyAlignment="1">
      <alignment horizontal="right" vertical="center" wrapText="1"/>
    </xf>
    <xf numFmtId="166" fontId="5" fillId="4" borderId="4" xfId="0" applyNumberFormat="1" applyFont="1" applyFill="1" applyBorder="1" applyAlignment="1">
      <alignment horizontal="right" vertical="center" wrapText="1"/>
    </xf>
    <xf numFmtId="164" fontId="6" fillId="12" borderId="4" xfId="0" applyNumberFormat="1" applyFont="1" applyFill="1" applyBorder="1" applyAlignment="1">
      <alignment horizontal="right" vertical="center" wrapText="1"/>
    </xf>
    <xf numFmtId="164" fontId="3" fillId="9" borderId="4" xfId="0" applyNumberFormat="1" applyFont="1" applyFill="1" applyBorder="1" applyAlignment="1">
      <alignment horizontal="right" vertical="center" wrapText="1"/>
    </xf>
    <xf numFmtId="164" fontId="5" fillId="9" borderId="4" xfId="0" applyNumberFormat="1" applyFont="1" applyFill="1" applyBorder="1" applyAlignment="1">
      <alignment horizontal="right" vertical="center" wrapText="1"/>
    </xf>
    <xf numFmtId="164" fontId="7" fillId="9" borderId="4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0" fontId="2" fillId="3" borderId="3" xfId="0" applyNumberFormat="1" applyFont="1" applyFill="1" applyBorder="1" applyAlignment="1">
      <alignment vertical="center" wrapText="1"/>
    </xf>
    <xf numFmtId="0" fontId="2" fillId="5" borderId="3" xfId="0" applyNumberFormat="1" applyFont="1" applyFill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vertical="center" wrapText="1"/>
    </xf>
    <xf numFmtId="0" fontId="6" fillId="0" borderId="3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vertical="center" wrapText="1"/>
    </xf>
    <xf numFmtId="0" fontId="1" fillId="0" borderId="5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49" fontId="6" fillId="7" borderId="3" xfId="0" applyNumberFormat="1" applyFont="1" applyFill="1" applyBorder="1" applyAlignment="1">
      <alignment vertical="center" wrapText="1"/>
    </xf>
    <xf numFmtId="49" fontId="2" fillId="7" borderId="3" xfId="0" applyNumberFormat="1" applyFont="1" applyFill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6" fillId="3" borderId="3" xfId="0" applyNumberFormat="1" applyFont="1" applyFill="1" applyBorder="1" applyAlignment="1">
      <alignment vertical="center" wrapText="1"/>
    </xf>
    <xf numFmtId="49" fontId="6" fillId="12" borderId="3" xfId="0" applyNumberFormat="1" applyFont="1" applyFill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2" fillId="9" borderId="1" xfId="0" applyFont="1" applyFill="1" applyBorder="1" applyAlignment="1">
      <alignment vertical="center" wrapText="1"/>
    </xf>
    <xf numFmtId="0" fontId="1" fillId="9" borderId="2" xfId="0" applyFont="1" applyFill="1" applyBorder="1" applyAlignment="1">
      <alignment vertical="center" wrapText="1"/>
    </xf>
    <xf numFmtId="166" fontId="1" fillId="9" borderId="2" xfId="0" applyNumberFormat="1" applyFont="1" applyFill="1" applyBorder="1" applyAlignment="1">
      <alignment horizontal="right" vertical="center" wrapText="1"/>
    </xf>
    <xf numFmtId="0" fontId="8" fillId="9" borderId="2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vertical="center" wrapText="1"/>
    </xf>
    <xf numFmtId="0" fontId="5" fillId="0" borderId="9" xfId="0" applyFont="1" applyBorder="1" applyAlignment="1"/>
    <xf numFmtId="164" fontId="19" fillId="9" borderId="4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20" fillId="13" borderId="4" xfId="0" applyFont="1" applyFill="1" applyBorder="1" applyAlignment="1">
      <alignment vertical="center" wrapText="1"/>
    </xf>
    <xf numFmtId="0" fontId="20" fillId="13" borderId="4" xfId="0" applyFont="1" applyFill="1" applyBorder="1" applyAlignment="1">
      <alignment horizontal="right" vertical="center" wrapText="1"/>
    </xf>
    <xf numFmtId="0" fontId="2" fillId="13" borderId="3" xfId="0" applyFont="1" applyFill="1" applyBorder="1" applyAlignment="1">
      <alignment horizontal="right" vertical="center" wrapText="1"/>
    </xf>
    <xf numFmtId="0" fontId="2" fillId="13" borderId="4" xfId="0" applyFont="1" applyFill="1" applyBorder="1" applyAlignment="1">
      <alignment horizontal="right" vertical="center" wrapText="1"/>
    </xf>
    <xf numFmtId="0" fontId="2" fillId="13" borderId="4" xfId="0" applyFont="1" applyFill="1" applyBorder="1" applyAlignment="1">
      <alignment vertical="center" wrapText="1"/>
    </xf>
    <xf numFmtId="164" fontId="2" fillId="13" borderId="4" xfId="0" applyNumberFormat="1" applyFont="1" applyFill="1" applyBorder="1" applyAlignment="1">
      <alignment horizontal="right" vertical="center" wrapText="1"/>
    </xf>
    <xf numFmtId="166" fontId="2" fillId="13" borderId="4" xfId="0" applyNumberFormat="1" applyFont="1" applyFill="1" applyBorder="1" applyAlignment="1">
      <alignment horizontal="right" vertical="center" wrapText="1"/>
    </xf>
    <xf numFmtId="164" fontId="1" fillId="9" borderId="4" xfId="0" applyNumberFormat="1" applyFont="1" applyFill="1" applyBorder="1" applyAlignment="1">
      <alignment vertical="center" wrapText="1"/>
    </xf>
    <xf numFmtId="164" fontId="1" fillId="9" borderId="2" xfId="0" applyNumberFormat="1" applyFont="1" applyFill="1" applyBorder="1" applyAlignment="1">
      <alignment vertical="center" wrapText="1"/>
    </xf>
    <xf numFmtId="166" fontId="22" fillId="13" borderId="4" xfId="0" applyNumberFormat="1" applyFont="1" applyFill="1" applyBorder="1" applyAlignment="1">
      <alignment horizontal="right" vertical="center" wrapText="1"/>
    </xf>
    <xf numFmtId="166" fontId="6" fillId="13" borderId="4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164" fontId="6" fillId="3" borderId="2" xfId="0" applyNumberFormat="1" applyFont="1" applyFill="1" applyBorder="1" applyAlignment="1">
      <alignment horizontal="right" vertical="center" wrapText="1"/>
    </xf>
    <xf numFmtId="166" fontId="6" fillId="7" borderId="2" xfId="0" applyNumberFormat="1" applyFont="1" applyFill="1" applyBorder="1" applyAlignment="1">
      <alignment horizontal="right" vertical="center" wrapText="1"/>
    </xf>
    <xf numFmtId="0" fontId="23" fillId="9" borderId="3" xfId="0" applyFont="1" applyFill="1" applyBorder="1" applyAlignment="1">
      <alignment vertical="center" wrapText="1"/>
    </xf>
    <xf numFmtId="0" fontId="23" fillId="9" borderId="4" xfId="0" applyFont="1" applyFill="1" applyBorder="1" applyAlignment="1">
      <alignment vertical="center" wrapText="1"/>
    </xf>
    <xf numFmtId="164" fontId="23" fillId="9" borderId="4" xfId="0" applyNumberFormat="1" applyFont="1" applyFill="1" applyBorder="1" applyAlignment="1">
      <alignment horizontal="right" vertical="center" wrapText="1"/>
    </xf>
    <xf numFmtId="166" fontId="5" fillId="14" borderId="4" xfId="0" applyNumberFormat="1" applyFont="1" applyFill="1" applyBorder="1" applyAlignment="1">
      <alignment horizontal="right" vertical="center" wrapText="1"/>
    </xf>
    <xf numFmtId="0" fontId="2" fillId="14" borderId="3" xfId="0" applyFont="1" applyFill="1" applyBorder="1" applyAlignment="1">
      <alignment horizontal="right" vertical="center" wrapText="1"/>
    </xf>
    <xf numFmtId="0" fontId="2" fillId="14" borderId="4" xfId="0" applyFont="1" applyFill="1" applyBorder="1" applyAlignment="1">
      <alignment horizontal="right" vertical="center" wrapText="1"/>
    </xf>
    <xf numFmtId="0" fontId="5" fillId="14" borderId="4" xfId="0" applyFont="1" applyFill="1" applyBorder="1" applyAlignment="1">
      <alignment vertical="center" wrapText="1"/>
    </xf>
    <xf numFmtId="164" fontId="5" fillId="14" borderId="4" xfId="0" applyNumberFormat="1" applyFont="1" applyFill="1" applyBorder="1" applyAlignment="1">
      <alignment horizontal="right" vertical="center" wrapText="1"/>
    </xf>
    <xf numFmtId="0" fontId="2" fillId="9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2" fillId="13" borderId="3" xfId="0" applyNumberFormat="1" applyFont="1" applyFill="1" applyBorder="1" applyAlignment="1">
      <alignment vertical="center" wrapText="1"/>
    </xf>
    <xf numFmtId="164" fontId="22" fillId="13" borderId="4" xfId="0" applyNumberFormat="1" applyFont="1" applyFill="1" applyBorder="1" applyAlignment="1">
      <alignment horizontal="right" vertical="center" wrapText="1"/>
    </xf>
    <xf numFmtId="166" fontId="23" fillId="13" borderId="4" xfId="0" applyNumberFormat="1" applyFont="1" applyFill="1" applyBorder="1" applyAlignment="1">
      <alignment horizontal="right" vertical="center" wrapText="1"/>
    </xf>
    <xf numFmtId="164" fontId="2" fillId="4" borderId="4" xfId="0" applyNumberFormat="1" applyFont="1" applyFill="1" applyBorder="1" applyAlignment="1">
      <alignment horizontal="right" vertical="center" wrapText="1"/>
    </xf>
    <xf numFmtId="49" fontId="6" fillId="13" borderId="3" xfId="0" applyNumberFormat="1" applyFont="1" applyFill="1" applyBorder="1" applyAlignment="1">
      <alignment vertical="center" wrapText="1"/>
    </xf>
    <xf numFmtId="0" fontId="22" fillId="13" borderId="4" xfId="0" applyFont="1" applyFill="1" applyBorder="1" applyAlignment="1">
      <alignment vertical="center" wrapText="1"/>
    </xf>
    <xf numFmtId="0" fontId="24" fillId="13" borderId="4" xfId="0" applyFont="1" applyFill="1" applyBorder="1" applyAlignment="1">
      <alignment horizontal="right" vertical="center" wrapText="1"/>
    </xf>
    <xf numFmtId="0" fontId="2" fillId="9" borderId="7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1" fillId="9" borderId="8" xfId="0" applyFont="1" applyFill="1" applyBorder="1" applyAlignment="1">
      <alignment vertical="center" wrapText="1"/>
    </xf>
    <xf numFmtId="164" fontId="1" fillId="9" borderId="8" xfId="0" applyNumberFormat="1" applyFont="1" applyFill="1" applyBorder="1" applyAlignment="1">
      <alignment vertical="center" wrapText="1"/>
    </xf>
    <xf numFmtId="166" fontId="1" fillId="9" borderId="8" xfId="0" applyNumberFormat="1" applyFont="1" applyFill="1" applyBorder="1" applyAlignment="1">
      <alignment horizontal="right" vertical="center" wrapText="1"/>
    </xf>
    <xf numFmtId="0" fontId="8" fillId="9" borderId="8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vertical="center" wrapText="1"/>
    </xf>
    <xf numFmtId="49" fontId="20" fillId="13" borderId="3" xfId="0" applyNumberFormat="1" applyFont="1" applyFill="1" applyBorder="1" applyAlignment="1">
      <alignment vertical="center" wrapText="1"/>
    </xf>
    <xf numFmtId="164" fontId="20" fillId="13" borderId="4" xfId="0" applyNumberFormat="1" applyFont="1" applyFill="1" applyBorder="1" applyAlignment="1">
      <alignment horizontal="right" vertical="center" wrapText="1"/>
    </xf>
    <xf numFmtId="0" fontId="20" fillId="13" borderId="3" xfId="0" applyFont="1" applyFill="1" applyBorder="1" applyAlignment="1">
      <alignment vertical="center" wrapText="1"/>
    </xf>
    <xf numFmtId="0" fontId="1" fillId="13" borderId="3" xfId="0" applyFont="1" applyFill="1" applyBorder="1" applyAlignment="1">
      <alignment vertical="center" wrapText="1"/>
    </xf>
    <xf numFmtId="0" fontId="1" fillId="13" borderId="4" xfId="0" applyFont="1" applyFill="1" applyBorder="1" applyAlignment="1">
      <alignment vertical="center" wrapText="1"/>
    </xf>
    <xf numFmtId="0" fontId="1" fillId="13" borderId="4" xfId="0" applyFont="1" applyFill="1" applyBorder="1" applyAlignment="1">
      <alignment horizontal="right" vertical="center" wrapText="1"/>
    </xf>
    <xf numFmtId="49" fontId="2" fillId="3" borderId="7" xfId="0" applyNumberFormat="1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right" vertical="center" wrapText="1"/>
    </xf>
    <xf numFmtId="164" fontId="6" fillId="3" borderId="8" xfId="0" applyNumberFormat="1" applyFont="1" applyFill="1" applyBorder="1" applyAlignment="1">
      <alignment horizontal="right" vertical="center" wrapText="1"/>
    </xf>
    <xf numFmtId="166" fontId="6" fillId="3" borderId="8" xfId="0" applyNumberFormat="1" applyFont="1" applyFill="1" applyBorder="1" applyAlignment="1">
      <alignment horizontal="right" vertical="center" wrapText="1"/>
    </xf>
    <xf numFmtId="49" fontId="20" fillId="13" borderId="16" xfId="0" applyNumberFormat="1" applyFont="1" applyFill="1" applyBorder="1" applyAlignment="1">
      <alignment vertical="center" wrapText="1"/>
    </xf>
    <xf numFmtId="0" fontId="20" fillId="13" borderId="1" xfId="0" applyFont="1" applyFill="1" applyBorder="1" applyAlignment="1">
      <alignment vertical="center" wrapText="1"/>
    </xf>
    <xf numFmtId="0" fontId="20" fillId="13" borderId="17" xfId="0" applyFont="1" applyFill="1" applyBorder="1" applyAlignment="1">
      <alignment horizontal="right" vertical="center" wrapText="1"/>
    </xf>
    <xf numFmtId="164" fontId="22" fillId="13" borderId="17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22" fillId="13" borderId="1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10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5" fillId="0" borderId="9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" fillId="8" borderId="5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166" fontId="6" fillId="3" borderId="5" xfId="0" applyNumberFormat="1" applyFont="1" applyFill="1" applyBorder="1" applyAlignment="1">
      <alignment horizontal="right" vertical="center" wrapText="1"/>
    </xf>
    <xf numFmtId="166" fontId="6" fillId="3" borderId="3" xfId="0" applyNumberFormat="1" applyFont="1" applyFill="1" applyBorder="1" applyAlignment="1">
      <alignment horizontal="right" vertical="center" wrapText="1"/>
    </xf>
    <xf numFmtId="164" fontId="1" fillId="9" borderId="12" xfId="0" applyNumberFormat="1" applyFont="1" applyFill="1" applyBorder="1" applyAlignment="1">
      <alignment vertical="center" wrapText="1"/>
    </xf>
    <xf numFmtId="164" fontId="1" fillId="9" borderId="13" xfId="0" applyNumberFormat="1" applyFont="1" applyFill="1" applyBorder="1" applyAlignment="1">
      <alignment vertical="center" wrapText="1"/>
    </xf>
    <xf numFmtId="166" fontId="1" fillId="9" borderId="12" xfId="0" applyNumberFormat="1" applyFont="1" applyFill="1" applyBorder="1" applyAlignment="1">
      <alignment horizontal="right" vertical="center" wrapText="1"/>
    </xf>
    <xf numFmtId="166" fontId="1" fillId="9" borderId="13" xfId="0" applyNumberFormat="1" applyFont="1" applyFill="1" applyBorder="1" applyAlignment="1">
      <alignment horizontal="right" vertical="center" wrapText="1"/>
    </xf>
    <xf numFmtId="166" fontId="2" fillId="8" borderId="5" xfId="0" applyNumberFormat="1" applyFont="1" applyFill="1" applyBorder="1" applyAlignment="1">
      <alignment horizontal="center" vertical="center" wrapText="1"/>
    </xf>
    <xf numFmtId="166" fontId="2" fillId="8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2" fillId="9" borderId="10" xfId="0" applyFont="1" applyFill="1" applyBorder="1" applyAlignment="1">
      <alignment vertical="center" wrapText="1"/>
    </xf>
    <xf numFmtId="0" fontId="2" fillId="9" borderId="11" xfId="0" applyFont="1" applyFill="1" applyBorder="1" applyAlignment="1">
      <alignment vertical="center" wrapText="1"/>
    </xf>
    <xf numFmtId="0" fontId="1" fillId="9" borderId="12" xfId="0" applyFont="1" applyFill="1" applyBorder="1" applyAlignment="1">
      <alignment vertical="center" wrapText="1"/>
    </xf>
    <xf numFmtId="0" fontId="1" fillId="9" borderId="13" xfId="0" applyFont="1" applyFill="1" applyBorder="1" applyAlignment="1">
      <alignment vertical="center" wrapText="1"/>
    </xf>
    <xf numFmtId="164" fontId="1" fillId="9" borderId="14" xfId="0" applyNumberFormat="1" applyFont="1" applyFill="1" applyBorder="1" applyAlignment="1">
      <alignment vertical="center" wrapText="1"/>
    </xf>
    <xf numFmtId="164" fontId="1" fillId="9" borderId="15" xfId="0" applyNumberFormat="1" applyFont="1" applyFill="1" applyBorder="1" applyAlignment="1">
      <alignment vertical="center" wrapText="1"/>
    </xf>
    <xf numFmtId="0" fontId="8" fillId="9" borderId="14" xfId="0" applyFont="1" applyFill="1" applyBorder="1" applyAlignment="1">
      <alignment horizontal="right" vertical="center" wrapText="1"/>
    </xf>
    <xf numFmtId="0" fontId="8" fillId="9" borderId="15" xfId="0" applyFont="1" applyFill="1" applyBorder="1" applyAlignment="1">
      <alignment horizontal="right" vertical="center" wrapText="1"/>
    </xf>
    <xf numFmtId="0" fontId="4" fillId="8" borderId="5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2" fillId="8" borderId="5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vertical="center" wrapText="1"/>
    </xf>
    <xf numFmtId="0" fontId="5" fillId="0" borderId="0" xfId="0" applyFont="1" applyAlignment="1">
      <alignment horizontal="right" wrapText="1"/>
    </xf>
    <xf numFmtId="0" fontId="2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0" fontId="1" fillId="9" borderId="5" xfId="0" applyFont="1" applyFill="1" applyBorder="1" applyAlignment="1">
      <alignment horizontal="right" vertical="center" wrapText="1"/>
    </xf>
    <xf numFmtId="0" fontId="1" fillId="9" borderId="7" xfId="0" applyFont="1" applyFill="1" applyBorder="1" applyAlignment="1">
      <alignment horizontal="right" vertical="center" wrapText="1"/>
    </xf>
    <xf numFmtId="0" fontId="1" fillId="9" borderId="3" xfId="0" applyFont="1" applyFill="1" applyBorder="1" applyAlignment="1">
      <alignment horizontal="right" vertical="center" wrapText="1"/>
    </xf>
    <xf numFmtId="0" fontId="2" fillId="9" borderId="5" xfId="0" applyFont="1" applyFill="1" applyBorder="1" applyAlignment="1">
      <alignment vertical="center" wrapText="1"/>
    </xf>
    <xf numFmtId="0" fontId="2" fillId="9" borderId="7" xfId="0" applyFont="1" applyFill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2" fillId="9" borderId="5" xfId="0" applyFont="1" applyFill="1" applyBorder="1" applyAlignment="1">
      <alignment horizontal="right" vertical="center" wrapText="1"/>
    </xf>
    <xf numFmtId="0" fontId="2" fillId="9" borderId="7" xfId="0" applyFont="1" applyFill="1" applyBorder="1" applyAlignment="1">
      <alignment horizontal="right" vertical="center" wrapText="1"/>
    </xf>
    <xf numFmtId="0" fontId="2" fillId="9" borderId="3" xfId="0" applyFont="1" applyFill="1" applyBorder="1" applyAlignment="1">
      <alignment horizontal="right" vertical="center" wrapText="1"/>
    </xf>
    <xf numFmtId="164" fontId="2" fillId="9" borderId="5" xfId="0" applyNumberFormat="1" applyFont="1" applyFill="1" applyBorder="1" applyAlignment="1">
      <alignment horizontal="right" vertical="center" wrapText="1"/>
    </xf>
    <xf numFmtId="164" fontId="2" fillId="9" borderId="7" xfId="0" applyNumberFormat="1" applyFont="1" applyFill="1" applyBorder="1" applyAlignment="1">
      <alignment horizontal="right" vertical="center" wrapText="1"/>
    </xf>
    <xf numFmtId="164" fontId="2" fillId="9" borderId="3" xfId="0" applyNumberFormat="1" applyFont="1" applyFill="1" applyBorder="1" applyAlignment="1">
      <alignment horizontal="right" vertical="center" wrapText="1"/>
    </xf>
    <xf numFmtId="0" fontId="1" fillId="9" borderId="5" xfId="0" applyFont="1" applyFill="1" applyBorder="1" applyAlignment="1">
      <alignment vertical="center" wrapText="1"/>
    </xf>
    <xf numFmtId="0" fontId="1" fillId="9" borderId="7" xfId="0" applyFont="1" applyFill="1" applyBorder="1" applyAlignment="1">
      <alignment vertical="center" wrapText="1"/>
    </xf>
    <xf numFmtId="0" fontId="1" fillId="9" borderId="3" xfId="0" applyFont="1" applyFill="1" applyBorder="1" applyAlignment="1">
      <alignment vertical="center" wrapText="1"/>
    </xf>
    <xf numFmtId="164" fontId="1" fillId="9" borderId="5" xfId="0" applyNumberFormat="1" applyFont="1" applyFill="1" applyBorder="1" applyAlignment="1">
      <alignment horizontal="right" vertical="center" wrapText="1"/>
    </xf>
    <xf numFmtId="164" fontId="1" fillId="9" borderId="7" xfId="0" applyNumberFormat="1" applyFont="1" applyFill="1" applyBorder="1" applyAlignment="1">
      <alignment horizontal="right" vertical="center" wrapText="1"/>
    </xf>
    <xf numFmtId="164" fontId="1" fillId="9" borderId="3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vertical="center" wrapText="1"/>
    </xf>
    <xf numFmtId="0" fontId="2" fillId="11" borderId="3" xfId="0" applyFont="1" applyFill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B4FACA"/>
      <color rgb="FFE7F9F1"/>
      <color rgb="FFCCFFCC"/>
      <color rgb="FFA4EA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7"/>
  <sheetViews>
    <sheetView tabSelected="1" showWhiteSpace="0" view="pageLayout" zoomScaleNormal="100" workbookViewId="0">
      <selection activeCell="M11" sqref="M11"/>
    </sheetView>
  </sheetViews>
  <sheetFormatPr defaultColWidth="11.42578125" defaultRowHeight="12.75" x14ac:dyDescent="0.2"/>
  <cols>
    <col min="1" max="1" width="6.5703125" customWidth="1"/>
    <col min="2" max="2" width="5.85546875" customWidth="1"/>
    <col min="3" max="3" width="7.7109375" customWidth="1"/>
    <col min="4" max="4" width="38.42578125" customWidth="1"/>
    <col min="5" max="6" width="13.85546875" customWidth="1"/>
    <col min="7" max="7" width="14" customWidth="1"/>
    <col min="8" max="8" width="6.140625" customWidth="1"/>
  </cols>
  <sheetData>
    <row r="1" spans="1:8" ht="15.75" x14ac:dyDescent="0.25">
      <c r="A1" s="127"/>
      <c r="B1" s="127"/>
      <c r="C1" s="127"/>
      <c r="D1" s="127"/>
      <c r="E1" s="127"/>
      <c r="F1" s="315"/>
      <c r="G1" s="315"/>
    </row>
    <row r="2" spans="1:8" ht="6.6" customHeight="1" x14ac:dyDescent="0.2">
      <c r="A2" s="127"/>
      <c r="B2" s="127"/>
      <c r="C2" s="127"/>
      <c r="D2" s="127"/>
      <c r="E2" s="127"/>
      <c r="F2" s="127"/>
      <c r="G2" s="127"/>
    </row>
    <row r="3" spans="1:8" ht="24" customHeight="1" x14ac:dyDescent="0.25">
      <c r="B3" s="316" t="s">
        <v>202</v>
      </c>
      <c r="C3" s="317"/>
      <c r="D3" s="317"/>
      <c r="E3" s="317"/>
      <c r="F3" s="317"/>
      <c r="G3" s="127"/>
    </row>
    <row r="4" spans="1:8" x14ac:dyDescent="0.2">
      <c r="A4" s="127"/>
      <c r="B4" s="282" t="s">
        <v>141</v>
      </c>
      <c r="C4" s="282"/>
      <c r="D4" s="282"/>
      <c r="E4" s="282"/>
      <c r="F4" s="282"/>
      <c r="G4" s="282"/>
    </row>
    <row r="5" spans="1:8" x14ac:dyDescent="0.2">
      <c r="A5" s="127"/>
      <c r="B5" s="127"/>
      <c r="D5" s="127"/>
      <c r="E5" s="127"/>
      <c r="F5" s="127"/>
      <c r="G5" s="127"/>
    </row>
    <row r="6" spans="1:8" x14ac:dyDescent="0.2">
      <c r="A6" s="127"/>
      <c r="B6" s="127"/>
      <c r="C6" s="127"/>
      <c r="D6" s="127"/>
      <c r="E6" s="127"/>
      <c r="F6" s="127"/>
      <c r="G6" s="127"/>
    </row>
    <row r="7" spans="1:8" ht="16.5" thickBot="1" x14ac:dyDescent="0.3">
      <c r="B7" s="200" t="s">
        <v>142</v>
      </c>
      <c r="C7" s="200"/>
      <c r="D7" s="200"/>
      <c r="E7" s="281" t="s">
        <v>143</v>
      </c>
      <c r="F7" s="281"/>
      <c r="G7" s="281"/>
    </row>
    <row r="8" spans="1:8" ht="21.2" customHeight="1" x14ac:dyDescent="0.2">
      <c r="B8" s="273" t="s">
        <v>0</v>
      </c>
      <c r="C8" s="277" t="s">
        <v>1</v>
      </c>
      <c r="D8" s="277" t="s">
        <v>2</v>
      </c>
      <c r="E8" s="277" t="s">
        <v>174</v>
      </c>
      <c r="F8" s="277" t="s">
        <v>189</v>
      </c>
      <c r="G8" s="277" t="s">
        <v>175</v>
      </c>
      <c r="H8" s="277" t="s">
        <v>5</v>
      </c>
    </row>
    <row r="9" spans="1:8" ht="21.2" customHeight="1" thickBot="1" x14ac:dyDescent="0.25">
      <c r="B9" s="274"/>
      <c r="C9" s="278"/>
      <c r="D9" s="278"/>
      <c r="E9" s="278"/>
      <c r="F9" s="278"/>
      <c r="G9" s="278"/>
      <c r="H9" s="278"/>
    </row>
    <row r="10" spans="1:8" ht="22.5" customHeight="1" thickBot="1" x14ac:dyDescent="0.25">
      <c r="B10" s="3">
        <v>111</v>
      </c>
      <c r="C10" s="4">
        <v>41</v>
      </c>
      <c r="D10" s="5" t="s">
        <v>6</v>
      </c>
      <c r="E10" s="16">
        <v>1286364</v>
      </c>
      <c r="F10" s="16">
        <v>1189364</v>
      </c>
      <c r="G10" s="16">
        <v>609950</v>
      </c>
      <c r="H10" s="129">
        <f>G10/F10*100</f>
        <v>51.283711294439712</v>
      </c>
    </row>
    <row r="11" spans="1:8" ht="15.6" customHeight="1" thickBot="1" x14ac:dyDescent="0.25">
      <c r="B11" s="6"/>
      <c r="C11" s="7"/>
      <c r="D11" s="8"/>
      <c r="E11" s="17"/>
      <c r="F11" s="17"/>
      <c r="G11" s="17"/>
      <c r="H11" s="17"/>
    </row>
    <row r="12" spans="1:8" ht="22.5" customHeight="1" thickBot="1" x14ac:dyDescent="0.25">
      <c r="B12" s="3">
        <v>133</v>
      </c>
      <c r="C12" s="4">
        <v>41</v>
      </c>
      <c r="D12" s="5" t="s">
        <v>7</v>
      </c>
      <c r="E12" s="16">
        <v>12768</v>
      </c>
      <c r="F12" s="16">
        <v>12768</v>
      </c>
      <c r="G12" s="16">
        <v>12768</v>
      </c>
      <c r="H12" s="129">
        <f>G12/F12*100</f>
        <v>100</v>
      </c>
    </row>
    <row r="13" spans="1:8" ht="15.6" customHeight="1" thickBot="1" x14ac:dyDescent="0.25">
      <c r="B13" s="10"/>
      <c r="C13" s="11"/>
      <c r="D13" s="12"/>
      <c r="E13" s="18"/>
      <c r="F13" s="18"/>
      <c r="G13" s="18"/>
      <c r="H13" s="18"/>
    </row>
    <row r="14" spans="1:8" ht="22.5" customHeight="1" thickBot="1" x14ac:dyDescent="0.25">
      <c r="B14" s="3">
        <v>212</v>
      </c>
      <c r="C14" s="4">
        <v>41</v>
      </c>
      <c r="D14" s="5" t="s">
        <v>8</v>
      </c>
      <c r="E14" s="16">
        <v>289857</v>
      </c>
      <c r="F14" s="16">
        <v>275319</v>
      </c>
      <c r="G14" s="16">
        <v>128978.58</v>
      </c>
      <c r="H14" s="129">
        <f>G14/F14*100</f>
        <v>46.846959345341219</v>
      </c>
    </row>
    <row r="15" spans="1:8" ht="15.6" customHeight="1" thickBot="1" x14ac:dyDescent="0.25">
      <c r="B15" s="10"/>
      <c r="C15" s="11"/>
      <c r="D15" s="12"/>
      <c r="E15" s="18"/>
      <c r="F15" s="18"/>
      <c r="G15" s="18"/>
      <c r="H15" s="18"/>
    </row>
    <row r="16" spans="1:8" ht="22.5" customHeight="1" thickBot="1" x14ac:dyDescent="0.25">
      <c r="B16" s="3">
        <v>221</v>
      </c>
      <c r="C16" s="4">
        <v>41</v>
      </c>
      <c r="D16" s="5" t="s">
        <v>9</v>
      </c>
      <c r="E16" s="16">
        <v>18000</v>
      </c>
      <c r="F16" s="16">
        <v>17500</v>
      </c>
      <c r="G16" s="16">
        <v>6406</v>
      </c>
      <c r="H16" s="129">
        <f>G16/F16*100</f>
        <v>36.605714285714285</v>
      </c>
    </row>
    <row r="17" spans="2:8" ht="15.6" customHeight="1" thickBot="1" x14ac:dyDescent="0.25">
      <c r="B17" s="10"/>
      <c r="C17" s="11"/>
      <c r="D17" s="12"/>
      <c r="E17" s="18"/>
      <c r="F17" s="18"/>
      <c r="G17" s="18"/>
      <c r="H17" s="18"/>
    </row>
    <row r="18" spans="2:8" ht="22.5" customHeight="1" thickBot="1" x14ac:dyDescent="0.25">
      <c r="B18" s="3">
        <v>222</v>
      </c>
      <c r="C18" s="4">
        <v>41</v>
      </c>
      <c r="D18" s="5" t="s">
        <v>10</v>
      </c>
      <c r="E18" s="16">
        <v>1000</v>
      </c>
      <c r="F18" s="16">
        <v>1000</v>
      </c>
      <c r="G18" s="16">
        <v>1085.32</v>
      </c>
      <c r="H18" s="129">
        <f>G18/F18*100</f>
        <v>108.53199999999998</v>
      </c>
    </row>
    <row r="19" spans="2:8" ht="15.6" customHeight="1" thickBot="1" x14ac:dyDescent="0.25">
      <c r="B19" s="6"/>
      <c r="C19" s="7"/>
      <c r="D19" s="8"/>
      <c r="E19" s="17"/>
      <c r="F19" s="17"/>
      <c r="G19" s="17"/>
      <c r="H19" s="18"/>
    </row>
    <row r="20" spans="2:8" ht="24" customHeight="1" thickBot="1" x14ac:dyDescent="0.25">
      <c r="B20" s="3">
        <v>223</v>
      </c>
      <c r="C20" s="4">
        <v>41</v>
      </c>
      <c r="D20" s="5" t="s">
        <v>11</v>
      </c>
      <c r="E20" s="16">
        <v>2300</v>
      </c>
      <c r="F20" s="16">
        <v>1810</v>
      </c>
      <c r="G20" s="16">
        <v>1129.5999999999999</v>
      </c>
      <c r="H20" s="129">
        <f>G20/F20*100</f>
        <v>62.408839779005518</v>
      </c>
    </row>
    <row r="21" spans="2:8" ht="15.6" customHeight="1" thickBot="1" x14ac:dyDescent="0.25">
      <c r="B21" s="10"/>
      <c r="C21" s="11"/>
      <c r="D21" s="12"/>
      <c r="E21" s="18"/>
      <c r="F21" s="18"/>
      <c r="G21" s="18"/>
      <c r="H21" s="18"/>
    </row>
    <row r="22" spans="2:8" ht="22.5" customHeight="1" thickBot="1" x14ac:dyDescent="0.25">
      <c r="B22" s="3">
        <v>243</v>
      </c>
      <c r="C22" s="4">
        <v>41</v>
      </c>
      <c r="D22" s="5" t="s">
        <v>12</v>
      </c>
      <c r="E22" s="16">
        <v>1800</v>
      </c>
      <c r="F22" s="16">
        <v>1800</v>
      </c>
      <c r="G22" s="16">
        <v>119.37</v>
      </c>
      <c r="H22" s="129">
        <f>G22/F22*100</f>
        <v>6.6316666666666659</v>
      </c>
    </row>
    <row r="23" spans="2:8" ht="15.6" customHeight="1" thickBot="1" x14ac:dyDescent="0.25">
      <c r="B23" s="10"/>
      <c r="C23" s="11"/>
      <c r="D23" s="12"/>
      <c r="E23" s="18"/>
      <c r="F23" s="18"/>
      <c r="G23" s="18"/>
      <c r="H23" s="18"/>
    </row>
    <row r="24" spans="2:8" ht="22.5" customHeight="1" thickBot="1" x14ac:dyDescent="0.25">
      <c r="B24" s="3">
        <v>292</v>
      </c>
      <c r="C24" s="4">
        <v>41</v>
      </c>
      <c r="D24" s="5" t="s">
        <v>13</v>
      </c>
      <c r="E24" s="16">
        <v>84950</v>
      </c>
      <c r="F24" s="16">
        <v>79862</v>
      </c>
      <c r="G24" s="16">
        <v>37555.24</v>
      </c>
      <c r="H24" s="129">
        <f>G24/F24*100</f>
        <v>47.025168415516767</v>
      </c>
    </row>
    <row r="25" spans="2:8" ht="22.5" customHeight="1" thickBot="1" x14ac:dyDescent="0.25">
      <c r="B25" s="206"/>
      <c r="C25" s="207"/>
      <c r="D25" s="208"/>
      <c r="E25" s="209"/>
      <c r="F25" s="209"/>
      <c r="G25" s="209"/>
      <c r="H25" s="210"/>
    </row>
    <row r="26" spans="2:8" ht="22.5" customHeight="1" thickBot="1" x14ac:dyDescent="0.25">
      <c r="B26" s="202">
        <v>311</v>
      </c>
      <c r="C26" s="4" t="s">
        <v>176</v>
      </c>
      <c r="D26" s="5" t="s">
        <v>179</v>
      </c>
      <c r="E26" s="16">
        <v>0</v>
      </c>
      <c r="F26" s="16">
        <v>1004</v>
      </c>
      <c r="G26" s="16">
        <v>1004</v>
      </c>
      <c r="H26" s="129">
        <f>G26/F26*100</f>
        <v>100</v>
      </c>
    </row>
    <row r="27" spans="2:8" ht="22.5" customHeight="1" thickBot="1" x14ac:dyDescent="0.25">
      <c r="B27" s="206"/>
      <c r="C27" s="207"/>
      <c r="D27" s="208"/>
      <c r="E27" s="209"/>
      <c r="F27" s="209"/>
      <c r="G27" s="209"/>
      <c r="H27" s="210"/>
    </row>
    <row r="28" spans="2:8" ht="30.6" customHeight="1" thickBot="1" x14ac:dyDescent="0.25">
      <c r="B28" s="3">
        <v>312</v>
      </c>
      <c r="C28" s="4" t="s">
        <v>177</v>
      </c>
      <c r="D28" s="5" t="s">
        <v>180</v>
      </c>
      <c r="E28" s="16">
        <f>E34+E33+E32+E31+E30</f>
        <v>230724</v>
      </c>
      <c r="F28" s="16">
        <f t="shared" ref="F28:G28" si="0">F34+F33+F32+F31+F30</f>
        <v>268272.57</v>
      </c>
      <c r="G28" s="16">
        <f t="shared" si="0"/>
        <v>141288.56</v>
      </c>
      <c r="H28" s="129">
        <f t="shared" ref="H28:H34" si="1">G28/F28*100</f>
        <v>52.666047818455688</v>
      </c>
    </row>
    <row r="29" spans="2:8" ht="15.6" customHeight="1" thickBot="1" x14ac:dyDescent="0.25">
      <c r="B29" s="206"/>
      <c r="C29" s="207"/>
      <c r="D29" s="204" t="s">
        <v>206</v>
      </c>
      <c r="E29" s="209"/>
      <c r="F29" s="209"/>
      <c r="G29" s="209"/>
      <c r="H29" s="210"/>
    </row>
    <row r="30" spans="2:8" ht="30.6" customHeight="1" thickBot="1" x14ac:dyDescent="0.25">
      <c r="B30" s="206"/>
      <c r="C30" s="13" t="s">
        <v>182</v>
      </c>
      <c r="D30" s="8" t="s">
        <v>14</v>
      </c>
      <c r="E30" s="19">
        <v>125224</v>
      </c>
      <c r="F30" s="19">
        <v>107312</v>
      </c>
      <c r="G30" s="19">
        <v>55472.800000000003</v>
      </c>
      <c r="H30" s="130">
        <f t="shared" si="1"/>
        <v>51.69300730579991</v>
      </c>
    </row>
    <row r="31" spans="2:8" ht="30.6" customHeight="1" thickBot="1" x14ac:dyDescent="0.25">
      <c r="B31" s="206"/>
      <c r="C31" s="11">
        <v>111</v>
      </c>
      <c r="D31" s="8" t="s">
        <v>15</v>
      </c>
      <c r="E31" s="19">
        <v>8000</v>
      </c>
      <c r="F31" s="19">
        <v>8000</v>
      </c>
      <c r="G31" s="19">
        <v>7810.19</v>
      </c>
      <c r="H31" s="130">
        <f t="shared" si="1"/>
        <v>97.627375000000001</v>
      </c>
    </row>
    <row r="32" spans="2:8" ht="30.6" customHeight="1" thickBot="1" x14ac:dyDescent="0.25">
      <c r="B32" s="206"/>
      <c r="C32" s="11">
        <v>111</v>
      </c>
      <c r="D32" s="8" t="s">
        <v>16</v>
      </c>
      <c r="E32" s="19">
        <v>0</v>
      </c>
      <c r="F32" s="19">
        <v>20428.57</v>
      </c>
      <c r="G32" s="19">
        <v>20428.57</v>
      </c>
      <c r="H32" s="130">
        <f t="shared" si="1"/>
        <v>100</v>
      </c>
    </row>
    <row r="33" spans="2:8" ht="30.6" customHeight="1" thickBot="1" x14ac:dyDescent="0.25">
      <c r="B33" s="206"/>
      <c r="C33" s="11">
        <v>111</v>
      </c>
      <c r="D33" s="8" t="s">
        <v>183</v>
      </c>
      <c r="E33" s="19">
        <v>0</v>
      </c>
      <c r="F33" s="19">
        <v>35032</v>
      </c>
      <c r="G33" s="19">
        <v>35032</v>
      </c>
      <c r="H33" s="130">
        <f t="shared" si="1"/>
        <v>100</v>
      </c>
    </row>
    <row r="34" spans="2:8" ht="30.6" customHeight="1" thickBot="1" x14ac:dyDescent="0.25">
      <c r="B34" s="206"/>
      <c r="C34" s="11" t="s">
        <v>18</v>
      </c>
      <c r="D34" s="8" t="s">
        <v>19</v>
      </c>
      <c r="E34" s="19">
        <v>97500</v>
      </c>
      <c r="F34" s="19">
        <v>97500</v>
      </c>
      <c r="G34" s="19">
        <v>22545</v>
      </c>
      <c r="H34" s="130">
        <f t="shared" si="1"/>
        <v>23.123076923076923</v>
      </c>
    </row>
    <row r="35" spans="2:8" ht="22.5" customHeight="1" thickBot="1" x14ac:dyDescent="0.25">
      <c r="B35" s="206"/>
      <c r="C35" s="207"/>
      <c r="D35" s="208"/>
      <c r="E35" s="209"/>
      <c r="F35" s="209"/>
      <c r="G35" s="209"/>
      <c r="H35" s="210"/>
    </row>
    <row r="36" spans="2:8" ht="28.35" customHeight="1" thickBot="1" x14ac:dyDescent="0.25">
      <c r="B36" s="224"/>
      <c r="C36" s="225"/>
      <c r="D36" s="226" t="s">
        <v>21</v>
      </c>
      <c r="E36" s="227">
        <f>E28+E26+E24+E22+E20+E18+E16+E14+E12+E10</f>
        <v>1927763</v>
      </c>
      <c r="F36" s="227">
        <f>F28+F26+F24+F22+F20+F18+F16+F14+F12+F10</f>
        <v>1848699.57</v>
      </c>
      <c r="G36" s="227">
        <f>G28+G26+G24+G22+G20+G18+G16+G14+G12+G10</f>
        <v>940284.66999999993</v>
      </c>
      <c r="H36" s="223">
        <f>G36/F36*100</f>
        <v>50.861951030799446</v>
      </c>
    </row>
    <row r="63" spans="1:8" ht="15.6" customHeight="1" thickBot="1" x14ac:dyDescent="0.3">
      <c r="A63" s="131"/>
      <c r="B63" s="265" t="s">
        <v>145</v>
      </c>
      <c r="C63" s="265"/>
      <c r="D63" s="265"/>
      <c r="E63" s="281" t="s">
        <v>143</v>
      </c>
      <c r="F63" s="281"/>
      <c r="G63" s="281"/>
    </row>
    <row r="64" spans="1:8" ht="21.2" customHeight="1" x14ac:dyDescent="0.2">
      <c r="A64" s="279" t="s">
        <v>185</v>
      </c>
      <c r="B64" s="273" t="s">
        <v>0</v>
      </c>
      <c r="C64" s="277" t="s">
        <v>1</v>
      </c>
      <c r="D64" s="277" t="s">
        <v>2</v>
      </c>
      <c r="E64" s="277" t="s">
        <v>184</v>
      </c>
      <c r="F64" s="277" t="s">
        <v>205</v>
      </c>
      <c r="G64" s="277" t="s">
        <v>175</v>
      </c>
      <c r="H64" s="277" t="s">
        <v>5</v>
      </c>
    </row>
    <row r="65" spans="1:8" ht="21.2" customHeight="1" thickBot="1" x14ac:dyDescent="0.25">
      <c r="A65" s="280"/>
      <c r="B65" s="274"/>
      <c r="C65" s="278"/>
      <c r="D65" s="278"/>
      <c r="E65" s="278"/>
      <c r="F65" s="278"/>
      <c r="G65" s="278"/>
      <c r="H65" s="278"/>
    </row>
    <row r="66" spans="1:8" ht="14.1" customHeight="1" thickBot="1" x14ac:dyDescent="0.25">
      <c r="A66" s="177" t="s">
        <v>144</v>
      </c>
      <c r="B66" s="5"/>
      <c r="C66" s="5"/>
      <c r="D66" s="5" t="s">
        <v>25</v>
      </c>
      <c r="E66" s="104">
        <f>E67</f>
        <v>852491</v>
      </c>
      <c r="F66" s="104">
        <f>F67</f>
        <v>804379</v>
      </c>
      <c r="G66" s="104">
        <f>G67</f>
        <v>386355.27999999997</v>
      </c>
      <c r="H66" s="129">
        <f t="shared" ref="H66:H79" si="2">G66/F66*100</f>
        <v>48.031497590066365</v>
      </c>
    </row>
    <row r="67" spans="1:8" ht="14.1" customHeight="1" thickBot="1" x14ac:dyDescent="0.25">
      <c r="A67" s="178"/>
      <c r="B67" s="24"/>
      <c r="C67" s="24"/>
      <c r="D67" s="24"/>
      <c r="E67" s="105">
        <f>E68+E69+E70+E78</f>
        <v>852491</v>
      </c>
      <c r="F67" s="105">
        <f t="shared" ref="F67:G67" si="3">F68+F69+F71+F72+F73+F74+F75+F76+F77+F79</f>
        <v>804379</v>
      </c>
      <c r="G67" s="105">
        <f t="shared" si="3"/>
        <v>386355.27999999997</v>
      </c>
      <c r="H67" s="132">
        <f t="shared" si="2"/>
        <v>48.031497590066365</v>
      </c>
    </row>
    <row r="68" spans="1:8" ht="14.1" customHeight="1" thickBot="1" x14ac:dyDescent="0.25">
      <c r="A68" s="179"/>
      <c r="B68" s="8">
        <v>610</v>
      </c>
      <c r="C68" s="7" t="s">
        <v>26</v>
      </c>
      <c r="D68" s="8" t="s">
        <v>27</v>
      </c>
      <c r="E68" s="17">
        <v>460400</v>
      </c>
      <c r="F68" s="17">
        <v>403725</v>
      </c>
      <c r="G68" s="17">
        <v>206363.32</v>
      </c>
      <c r="H68" s="133">
        <f t="shared" si="2"/>
        <v>51.114823208867421</v>
      </c>
    </row>
    <row r="69" spans="1:8" ht="14.1" customHeight="1" thickBot="1" x14ac:dyDescent="0.25">
      <c r="A69" s="179"/>
      <c r="B69" s="8">
        <v>620</v>
      </c>
      <c r="C69" s="7">
        <v>41</v>
      </c>
      <c r="D69" s="8" t="s">
        <v>28</v>
      </c>
      <c r="E69" s="17">
        <v>192219</v>
      </c>
      <c r="F69" s="17">
        <v>174881</v>
      </c>
      <c r="G69" s="17">
        <v>88678.27</v>
      </c>
      <c r="H69" s="133">
        <f t="shared" si="2"/>
        <v>50.707778432191034</v>
      </c>
    </row>
    <row r="70" spans="1:8" ht="14.1" customHeight="1" thickBot="1" x14ac:dyDescent="0.25">
      <c r="A70" s="179"/>
      <c r="B70" s="8">
        <v>630</v>
      </c>
      <c r="C70" s="7">
        <v>41</v>
      </c>
      <c r="D70" s="8" t="s">
        <v>200</v>
      </c>
      <c r="E70" s="17">
        <f>E77+E76+E75+E74+E73+E72+E71</f>
        <v>183372</v>
      </c>
      <c r="F70" s="17">
        <f t="shared" ref="F70:G70" si="4">F77+F76+F75+F74+F73+F72+F71</f>
        <v>209618</v>
      </c>
      <c r="G70" s="17">
        <f t="shared" si="4"/>
        <v>79760.210000000006</v>
      </c>
      <c r="H70" s="133">
        <f t="shared" si="2"/>
        <v>38.050267629688292</v>
      </c>
    </row>
    <row r="71" spans="1:8" ht="14.1" customHeight="1" thickBot="1" x14ac:dyDescent="0.25">
      <c r="A71" s="179"/>
      <c r="B71" s="8">
        <v>631</v>
      </c>
      <c r="C71" s="7">
        <v>41</v>
      </c>
      <c r="D71" s="8" t="s">
        <v>29</v>
      </c>
      <c r="E71" s="17">
        <v>1600</v>
      </c>
      <c r="F71" s="17">
        <v>1600</v>
      </c>
      <c r="G71" s="17">
        <v>40.950000000000003</v>
      </c>
      <c r="H71" s="133">
        <f t="shared" si="2"/>
        <v>2.5593750000000002</v>
      </c>
    </row>
    <row r="72" spans="1:8" ht="14.1" customHeight="1" thickBot="1" x14ac:dyDescent="0.25">
      <c r="A72" s="179"/>
      <c r="B72" s="8">
        <v>632</v>
      </c>
      <c r="C72" s="7">
        <v>41</v>
      </c>
      <c r="D72" s="8" t="s">
        <v>30</v>
      </c>
      <c r="E72" s="17">
        <v>26644</v>
      </c>
      <c r="F72" s="17">
        <v>25644</v>
      </c>
      <c r="G72" s="17">
        <v>15968.23</v>
      </c>
      <c r="H72" s="133">
        <f t="shared" si="2"/>
        <v>62.268873810637956</v>
      </c>
    </row>
    <row r="73" spans="1:8" ht="14.1" customHeight="1" thickBot="1" x14ac:dyDescent="0.25">
      <c r="A73" s="179"/>
      <c r="B73" s="8">
        <v>633</v>
      </c>
      <c r="C73" s="7">
        <v>41</v>
      </c>
      <c r="D73" s="8" t="s">
        <v>31</v>
      </c>
      <c r="E73" s="17">
        <v>26364</v>
      </c>
      <c r="F73" s="17">
        <v>33406</v>
      </c>
      <c r="G73" s="17">
        <v>13535.33</v>
      </c>
      <c r="H73" s="133">
        <f t="shared" si="2"/>
        <v>40.517661497934505</v>
      </c>
    </row>
    <row r="74" spans="1:8" ht="14.1" customHeight="1" thickBot="1" x14ac:dyDescent="0.25">
      <c r="A74" s="179"/>
      <c r="B74" s="8">
        <v>634</v>
      </c>
      <c r="C74" s="7">
        <v>41</v>
      </c>
      <c r="D74" s="8" t="s">
        <v>32</v>
      </c>
      <c r="E74" s="17">
        <v>3052</v>
      </c>
      <c r="F74" s="17">
        <v>3442</v>
      </c>
      <c r="G74" s="17">
        <v>2635.6</v>
      </c>
      <c r="H74" s="133">
        <f t="shared" si="2"/>
        <v>76.571760604299826</v>
      </c>
    </row>
    <row r="75" spans="1:8" ht="14.1" customHeight="1" thickBot="1" x14ac:dyDescent="0.25">
      <c r="A75" s="179"/>
      <c r="B75" s="8">
        <v>635</v>
      </c>
      <c r="C75" s="7">
        <v>41</v>
      </c>
      <c r="D75" s="8" t="s">
        <v>33</v>
      </c>
      <c r="E75" s="17">
        <v>13100</v>
      </c>
      <c r="F75" s="17">
        <v>13100</v>
      </c>
      <c r="G75" s="17">
        <v>5330.62</v>
      </c>
      <c r="H75" s="133">
        <f>G75/F75*100</f>
        <v>40.691755725190838</v>
      </c>
    </row>
    <row r="76" spans="1:8" ht="14.1" customHeight="1" thickBot="1" x14ac:dyDescent="0.25">
      <c r="A76" s="179"/>
      <c r="B76" s="8">
        <v>636</v>
      </c>
      <c r="C76" s="7">
        <v>41</v>
      </c>
      <c r="D76" s="8" t="s">
        <v>34</v>
      </c>
      <c r="E76" s="17">
        <v>2400</v>
      </c>
      <c r="F76" s="17">
        <v>2010</v>
      </c>
      <c r="G76" s="17">
        <v>876.61</v>
      </c>
      <c r="H76" s="133">
        <f t="shared" si="2"/>
        <v>43.612437810945273</v>
      </c>
    </row>
    <row r="77" spans="1:8" ht="14.1" customHeight="1" thickBot="1" x14ac:dyDescent="0.25">
      <c r="A77" s="179"/>
      <c r="B77" s="8">
        <v>637</v>
      </c>
      <c r="C77" s="7">
        <v>41</v>
      </c>
      <c r="D77" s="8" t="s">
        <v>35</v>
      </c>
      <c r="E77" s="17">
        <v>110212</v>
      </c>
      <c r="F77" s="17">
        <v>130416</v>
      </c>
      <c r="G77" s="17">
        <v>41372.870000000003</v>
      </c>
      <c r="H77" s="133">
        <f t="shared" si="2"/>
        <v>31.7237685560054</v>
      </c>
    </row>
    <row r="78" spans="1:8" ht="14.1" customHeight="1" thickBot="1" x14ac:dyDescent="0.25">
      <c r="A78" s="179"/>
      <c r="B78" s="8">
        <v>640</v>
      </c>
      <c r="C78" s="7">
        <v>41</v>
      </c>
      <c r="D78" s="8" t="s">
        <v>201</v>
      </c>
      <c r="E78" s="17">
        <f>E79</f>
        <v>16500</v>
      </c>
      <c r="F78" s="17">
        <f t="shared" ref="F78:G78" si="5">F79</f>
        <v>16155</v>
      </c>
      <c r="G78" s="17">
        <f t="shared" si="5"/>
        <v>11553.48</v>
      </c>
      <c r="H78" s="133">
        <f t="shared" si="2"/>
        <v>71.516434540389966</v>
      </c>
    </row>
    <row r="79" spans="1:8" ht="26.25" customHeight="1" thickBot="1" x14ac:dyDescent="0.25">
      <c r="A79" s="179"/>
      <c r="B79" s="8">
        <v>642</v>
      </c>
      <c r="C79" s="7">
        <v>41</v>
      </c>
      <c r="D79" s="8" t="s">
        <v>36</v>
      </c>
      <c r="E79" s="17">
        <v>16500</v>
      </c>
      <c r="F79" s="17">
        <v>16155</v>
      </c>
      <c r="G79" s="17">
        <v>11553.48</v>
      </c>
      <c r="H79" s="133">
        <f t="shared" si="2"/>
        <v>71.516434540389966</v>
      </c>
    </row>
    <row r="80" spans="1:8" ht="14.1" customHeight="1" thickBot="1" x14ac:dyDescent="0.25">
      <c r="A80" s="179"/>
      <c r="B80" s="28"/>
      <c r="C80" s="9"/>
      <c r="D80" s="28"/>
      <c r="E80" s="19"/>
      <c r="F80" s="19"/>
      <c r="G80" s="17"/>
      <c r="H80" s="133"/>
    </row>
    <row r="81" spans="1:8" ht="14.1" customHeight="1" thickBot="1" x14ac:dyDescent="0.25">
      <c r="A81" s="180"/>
      <c r="B81" s="38"/>
      <c r="C81" s="44"/>
      <c r="D81" s="41"/>
      <c r="E81" s="17"/>
      <c r="F81" s="19"/>
      <c r="G81" s="17"/>
      <c r="H81" s="133"/>
    </row>
    <row r="82" spans="1:8" ht="14.1" customHeight="1" thickBot="1" x14ac:dyDescent="0.25">
      <c r="A82" s="128" t="s">
        <v>151</v>
      </c>
      <c r="B82" s="47"/>
      <c r="C82" s="49"/>
      <c r="D82" s="47" t="s">
        <v>45</v>
      </c>
      <c r="E82" s="108">
        <f>E84</f>
        <v>5550</v>
      </c>
      <c r="F82" s="108">
        <f>F84</f>
        <v>5550</v>
      </c>
      <c r="G82" s="109">
        <f>G84</f>
        <v>3932.87</v>
      </c>
      <c r="H82" s="135">
        <f>G82/F82*100</f>
        <v>70.862522522522525</v>
      </c>
    </row>
    <row r="83" spans="1:8" ht="14.1" customHeight="1" thickBot="1" x14ac:dyDescent="0.25">
      <c r="A83" s="230"/>
      <c r="B83" s="204">
        <v>630</v>
      </c>
      <c r="C83" s="205">
        <v>41</v>
      </c>
      <c r="D83" s="204" t="s">
        <v>200</v>
      </c>
      <c r="E83" s="231">
        <f>E84</f>
        <v>5550</v>
      </c>
      <c r="F83" s="231">
        <f t="shared" ref="F83:G83" si="6">F84</f>
        <v>5550</v>
      </c>
      <c r="G83" s="231">
        <f t="shared" si="6"/>
        <v>3932.87</v>
      </c>
      <c r="H83" s="133">
        <f>G83/F83*100</f>
        <v>70.862522522522525</v>
      </c>
    </row>
    <row r="84" spans="1:8" ht="14.1" customHeight="1" thickBot="1" x14ac:dyDescent="0.25">
      <c r="A84" s="179"/>
      <c r="B84" s="8">
        <v>637</v>
      </c>
      <c r="C84" s="7">
        <v>41</v>
      </c>
      <c r="D84" s="8" t="s">
        <v>35</v>
      </c>
      <c r="E84" s="17">
        <v>5550</v>
      </c>
      <c r="F84" s="17">
        <v>5550</v>
      </c>
      <c r="G84" s="17">
        <v>3932.87</v>
      </c>
      <c r="H84" s="133">
        <f>G84/F84*100</f>
        <v>70.862522522522525</v>
      </c>
    </row>
    <row r="85" spans="1:8" ht="14.1" customHeight="1" thickBot="1" x14ac:dyDescent="0.25">
      <c r="A85" s="181"/>
      <c r="B85" s="8"/>
      <c r="C85" s="7"/>
      <c r="D85" s="28"/>
      <c r="E85" s="19"/>
      <c r="F85" s="19"/>
      <c r="G85" s="17"/>
      <c r="H85" s="133"/>
    </row>
    <row r="86" spans="1:8" ht="28.35" customHeight="1" thickBot="1" x14ac:dyDescent="0.25">
      <c r="A86" s="186" t="s">
        <v>152</v>
      </c>
      <c r="B86" s="46"/>
      <c r="C86" s="48"/>
      <c r="D86" s="52" t="s">
        <v>46</v>
      </c>
      <c r="E86" s="108">
        <f>E88+E89+E90</f>
        <v>270615</v>
      </c>
      <c r="F86" s="108">
        <f t="shared" ref="F86:G86" si="7">F88+F89+F90</f>
        <v>246765</v>
      </c>
      <c r="G86" s="108">
        <f t="shared" si="7"/>
        <v>113521.78</v>
      </c>
      <c r="H86" s="135">
        <f>G86/F86*100</f>
        <v>46.004003809292243</v>
      </c>
    </row>
    <row r="87" spans="1:8" ht="14.1" customHeight="1" thickBot="1" x14ac:dyDescent="0.25">
      <c r="A87" s="181"/>
      <c r="B87" s="8"/>
      <c r="C87" s="7"/>
      <c r="D87" s="53" t="s">
        <v>47</v>
      </c>
      <c r="E87" s="19"/>
      <c r="F87" s="19"/>
      <c r="G87" s="17"/>
      <c r="H87" s="133"/>
    </row>
    <row r="88" spans="1:8" ht="14.1" customHeight="1" thickBot="1" x14ac:dyDescent="0.25">
      <c r="A88" s="181"/>
      <c r="B88" s="8">
        <v>610</v>
      </c>
      <c r="C88" s="7">
        <v>41</v>
      </c>
      <c r="D88" s="8" t="s">
        <v>48</v>
      </c>
      <c r="E88" s="17">
        <v>94600</v>
      </c>
      <c r="F88" s="17">
        <v>94600</v>
      </c>
      <c r="G88" s="17">
        <v>41965.32</v>
      </c>
      <c r="H88" s="133">
        <f>G88/F88*100</f>
        <v>44.360803382663846</v>
      </c>
    </row>
    <row r="89" spans="1:8" ht="14.1" customHeight="1" thickBot="1" x14ac:dyDescent="0.25">
      <c r="A89" s="181"/>
      <c r="B89" s="8">
        <v>620</v>
      </c>
      <c r="C89" s="7">
        <v>41</v>
      </c>
      <c r="D89" s="8" t="s">
        <v>28</v>
      </c>
      <c r="E89" s="17">
        <v>33063</v>
      </c>
      <c r="F89" s="17">
        <v>33063</v>
      </c>
      <c r="G89" s="17">
        <v>14708.83</v>
      </c>
      <c r="H89" s="133">
        <f t="shared" ref="H89:H96" si="8">G89/F89*100</f>
        <v>44.487281855850952</v>
      </c>
    </row>
    <row r="90" spans="1:8" ht="14.1" customHeight="1" thickBot="1" x14ac:dyDescent="0.25">
      <c r="A90" s="181"/>
      <c r="B90" s="8">
        <v>630</v>
      </c>
      <c r="C90" s="7">
        <v>41</v>
      </c>
      <c r="D90" s="8" t="s">
        <v>200</v>
      </c>
      <c r="E90" s="17">
        <f>E91+E92+E93+E94+E95+E96</f>
        <v>142952</v>
      </c>
      <c r="F90" s="17">
        <f t="shared" ref="F90:G90" si="9">F91+F92+F93+F94+F95+F96</f>
        <v>119102</v>
      </c>
      <c r="G90" s="17">
        <f t="shared" si="9"/>
        <v>56847.630000000005</v>
      </c>
      <c r="H90" s="133">
        <f t="shared" si="8"/>
        <v>47.730206041880074</v>
      </c>
    </row>
    <row r="91" spans="1:8" ht="14.1" customHeight="1" thickBot="1" x14ac:dyDescent="0.25">
      <c r="A91" s="181"/>
      <c r="B91" s="8">
        <v>631</v>
      </c>
      <c r="C91" s="7">
        <v>41</v>
      </c>
      <c r="D91" s="8" t="s">
        <v>29</v>
      </c>
      <c r="E91" s="17">
        <v>400</v>
      </c>
      <c r="F91" s="17">
        <v>400</v>
      </c>
      <c r="G91" s="17">
        <v>10.37</v>
      </c>
      <c r="H91" s="133">
        <f t="shared" si="8"/>
        <v>2.5924999999999998</v>
      </c>
    </row>
    <row r="92" spans="1:8" ht="14.1" customHeight="1" thickBot="1" x14ac:dyDescent="0.25">
      <c r="A92" s="181"/>
      <c r="B92" s="8">
        <v>632</v>
      </c>
      <c r="C92" s="7">
        <v>41</v>
      </c>
      <c r="D92" s="8" t="s">
        <v>30</v>
      </c>
      <c r="E92" s="17">
        <v>78974</v>
      </c>
      <c r="F92" s="17">
        <v>69974</v>
      </c>
      <c r="G92" s="17">
        <v>36381.879999999997</v>
      </c>
      <c r="H92" s="133">
        <f t="shared" si="8"/>
        <v>51.993426129705313</v>
      </c>
    </row>
    <row r="93" spans="1:8" ht="14.1" customHeight="1" thickBot="1" x14ac:dyDescent="0.25">
      <c r="A93" s="181"/>
      <c r="B93" s="8">
        <v>633</v>
      </c>
      <c r="C93" s="7">
        <v>41</v>
      </c>
      <c r="D93" s="8" t="s">
        <v>31</v>
      </c>
      <c r="E93" s="17">
        <v>3276</v>
      </c>
      <c r="F93" s="17">
        <v>3276</v>
      </c>
      <c r="G93" s="17">
        <v>2103.2199999999998</v>
      </c>
      <c r="H93" s="133">
        <f t="shared" si="8"/>
        <v>64.200854700854691</v>
      </c>
    </row>
    <row r="94" spans="1:8" ht="14.1" customHeight="1" thickBot="1" x14ac:dyDescent="0.25">
      <c r="A94" s="181"/>
      <c r="B94" s="8">
        <v>634</v>
      </c>
      <c r="C94" s="7">
        <v>41</v>
      </c>
      <c r="D94" s="8" t="s">
        <v>32</v>
      </c>
      <c r="E94" s="17">
        <v>711</v>
      </c>
      <c r="F94" s="17">
        <v>711</v>
      </c>
      <c r="G94" s="17">
        <v>475.29</v>
      </c>
      <c r="H94" s="133">
        <f t="shared" si="8"/>
        <v>66.848101265822791</v>
      </c>
    </row>
    <row r="95" spans="1:8" ht="14.1" customHeight="1" thickBot="1" x14ac:dyDescent="0.25">
      <c r="A95" s="181"/>
      <c r="B95" s="8">
        <v>635</v>
      </c>
      <c r="C95" s="7">
        <v>41</v>
      </c>
      <c r="D95" s="8" t="s">
        <v>33</v>
      </c>
      <c r="E95" s="17">
        <v>37378</v>
      </c>
      <c r="F95" s="17">
        <v>21628</v>
      </c>
      <c r="G95" s="17">
        <v>4849.58</v>
      </c>
      <c r="H95" s="133">
        <f t="shared" si="8"/>
        <v>22.42269280562234</v>
      </c>
    </row>
    <row r="96" spans="1:8" ht="14.1" customHeight="1" thickBot="1" x14ac:dyDescent="0.25">
      <c r="A96" s="181"/>
      <c r="B96" s="8">
        <v>637</v>
      </c>
      <c r="C96" s="7">
        <v>41</v>
      </c>
      <c r="D96" s="8" t="s">
        <v>42</v>
      </c>
      <c r="E96" s="17">
        <v>22213</v>
      </c>
      <c r="F96" s="17">
        <v>23113</v>
      </c>
      <c r="G96" s="17">
        <v>13027.29</v>
      </c>
      <c r="H96" s="133">
        <f t="shared" si="8"/>
        <v>56.363475100592744</v>
      </c>
    </row>
    <row r="97" spans="1:8" ht="14.1" customHeight="1" thickBot="1" x14ac:dyDescent="0.25">
      <c r="A97" s="182"/>
      <c r="B97" s="8"/>
      <c r="C97" s="7"/>
      <c r="D97" s="55"/>
      <c r="E97" s="19"/>
      <c r="F97" s="19"/>
      <c r="G97" s="17"/>
      <c r="H97" s="133"/>
    </row>
    <row r="98" spans="1:8" ht="14.1" customHeight="1" thickBot="1" x14ac:dyDescent="0.25">
      <c r="A98" s="187" t="s">
        <v>153</v>
      </c>
      <c r="B98" s="46"/>
      <c r="C98" s="49"/>
      <c r="D98" s="47" t="s">
        <v>50</v>
      </c>
      <c r="E98" s="109">
        <v>0</v>
      </c>
      <c r="F98" s="108">
        <f>F99+F100+F101</f>
        <v>20428.57</v>
      </c>
      <c r="G98" s="108">
        <f>G99+G100+G101</f>
        <v>20428.57</v>
      </c>
      <c r="H98" s="136">
        <f>G98/F98*100</f>
        <v>100</v>
      </c>
    </row>
    <row r="99" spans="1:8" ht="14.1" customHeight="1" thickBot="1" x14ac:dyDescent="0.25">
      <c r="A99" s="183"/>
      <c r="B99" s="57">
        <v>610</v>
      </c>
      <c r="C99" s="43">
        <v>111</v>
      </c>
      <c r="D99" s="57" t="s">
        <v>27</v>
      </c>
      <c r="E99" s="111"/>
      <c r="F99" s="145">
        <v>1080</v>
      </c>
      <c r="G99" s="145">
        <v>1080</v>
      </c>
      <c r="H99" s="191">
        <f>G99/F99*100</f>
        <v>100</v>
      </c>
    </row>
    <row r="100" spans="1:8" ht="14.1" customHeight="1" thickBot="1" x14ac:dyDescent="0.25">
      <c r="A100" s="184"/>
      <c r="B100" s="59">
        <v>620</v>
      </c>
      <c r="C100" s="60">
        <v>111</v>
      </c>
      <c r="D100" s="59" t="s">
        <v>28</v>
      </c>
      <c r="E100" s="112"/>
      <c r="F100" s="146">
        <v>788.44</v>
      </c>
      <c r="G100" s="146">
        <v>788.44</v>
      </c>
      <c r="H100" s="191">
        <f t="shared" ref="H100:H105" si="10">G100/F100*100</f>
        <v>100</v>
      </c>
    </row>
    <row r="101" spans="1:8" ht="14.1" customHeight="1" thickBot="1" x14ac:dyDescent="0.25">
      <c r="A101" s="184"/>
      <c r="B101" s="59">
        <v>630</v>
      </c>
      <c r="C101" s="60">
        <v>111</v>
      </c>
      <c r="D101" s="59" t="s">
        <v>200</v>
      </c>
      <c r="E101" s="112"/>
      <c r="F101" s="146">
        <f>F102+F103+F104+F105+F106</f>
        <v>18560.13</v>
      </c>
      <c r="G101" s="146">
        <f>G102+G103+G104+G105+G106</f>
        <v>18560.13</v>
      </c>
      <c r="H101" s="191">
        <f t="shared" si="10"/>
        <v>100</v>
      </c>
    </row>
    <row r="102" spans="1:8" ht="14.1" customHeight="1" thickBot="1" x14ac:dyDescent="0.25">
      <c r="A102" s="184"/>
      <c r="B102" s="59">
        <v>631</v>
      </c>
      <c r="C102" s="60">
        <v>111</v>
      </c>
      <c r="D102" s="59" t="s">
        <v>51</v>
      </c>
      <c r="E102" s="112"/>
      <c r="F102" s="146">
        <v>0</v>
      </c>
      <c r="G102" s="146">
        <v>0</v>
      </c>
      <c r="H102" s="191"/>
    </row>
    <row r="103" spans="1:8" ht="14.1" customHeight="1" thickBot="1" x14ac:dyDescent="0.25">
      <c r="A103" s="184"/>
      <c r="B103" s="59">
        <v>632</v>
      </c>
      <c r="C103" s="60">
        <v>111</v>
      </c>
      <c r="D103" s="59" t="s">
        <v>30</v>
      </c>
      <c r="E103" s="112"/>
      <c r="F103" s="146">
        <v>4721.3599999999997</v>
      </c>
      <c r="G103" s="146">
        <v>4721.3599999999997</v>
      </c>
      <c r="H103" s="191">
        <f t="shared" si="10"/>
        <v>100</v>
      </c>
    </row>
    <row r="104" spans="1:8" ht="14.1" customHeight="1" thickBot="1" x14ac:dyDescent="0.25">
      <c r="A104" s="184"/>
      <c r="B104" s="59">
        <v>633</v>
      </c>
      <c r="C104" s="60">
        <v>111</v>
      </c>
      <c r="D104" s="59" t="s">
        <v>31</v>
      </c>
      <c r="E104" s="112"/>
      <c r="F104" s="146">
        <v>1205.6400000000001</v>
      </c>
      <c r="G104" s="146">
        <v>1205.6400000000001</v>
      </c>
      <c r="H104" s="191">
        <f t="shared" si="10"/>
        <v>100</v>
      </c>
    </row>
    <row r="105" spans="1:8" ht="14.1" customHeight="1" thickBot="1" x14ac:dyDescent="0.25">
      <c r="A105" s="184"/>
      <c r="B105" s="59">
        <v>634</v>
      </c>
      <c r="C105" s="60">
        <v>111</v>
      </c>
      <c r="D105" s="59" t="s">
        <v>32</v>
      </c>
      <c r="E105" s="114"/>
      <c r="F105" s="146">
        <v>27.87</v>
      </c>
      <c r="G105" s="146">
        <v>27.87</v>
      </c>
      <c r="H105" s="192">
        <f t="shared" si="10"/>
        <v>100</v>
      </c>
    </row>
    <row r="106" spans="1:8" ht="13.5" thickBot="1" x14ac:dyDescent="0.25">
      <c r="A106" s="185"/>
      <c r="B106" s="61">
        <v>637</v>
      </c>
      <c r="C106" s="197">
        <v>111</v>
      </c>
      <c r="D106" s="61" t="s">
        <v>35</v>
      </c>
      <c r="E106" s="198"/>
      <c r="F106" s="199">
        <v>12605.26</v>
      </c>
      <c r="G106" s="199">
        <v>12605.26</v>
      </c>
      <c r="H106" s="191">
        <f>G106/F106*100</f>
        <v>100</v>
      </c>
    </row>
    <row r="109" spans="1:8" x14ac:dyDescent="0.2">
      <c r="A109" t="s">
        <v>186</v>
      </c>
    </row>
    <row r="110" spans="1:8" x14ac:dyDescent="0.2">
      <c r="A110" t="s">
        <v>173</v>
      </c>
    </row>
    <row r="111" spans="1:8" x14ac:dyDescent="0.2">
      <c r="A111" t="s">
        <v>187</v>
      </c>
    </row>
    <row r="128" ht="13.5" thickBot="1" x14ac:dyDescent="0.25"/>
    <row r="129" spans="1:8" ht="25.5" customHeight="1" x14ac:dyDescent="0.2">
      <c r="A129" s="311" t="s">
        <v>185</v>
      </c>
      <c r="B129" s="313" t="s">
        <v>0</v>
      </c>
      <c r="C129" s="283" t="s">
        <v>1</v>
      </c>
      <c r="D129" s="283" t="s">
        <v>2</v>
      </c>
      <c r="E129" s="283" t="s">
        <v>184</v>
      </c>
      <c r="F129" s="283" t="s">
        <v>205</v>
      </c>
      <c r="G129" s="283" t="s">
        <v>175</v>
      </c>
      <c r="H129" s="295" t="s">
        <v>5</v>
      </c>
    </row>
    <row r="130" spans="1:8" ht="25.5" customHeight="1" thickBot="1" x14ac:dyDescent="0.25">
      <c r="A130" s="312"/>
      <c r="B130" s="314"/>
      <c r="C130" s="284"/>
      <c r="D130" s="284"/>
      <c r="E130" s="284"/>
      <c r="F130" s="284"/>
      <c r="G130" s="284"/>
      <c r="H130" s="296"/>
    </row>
    <row r="131" spans="1:8" ht="14.1" customHeight="1" thickBot="1" x14ac:dyDescent="0.25">
      <c r="A131" s="100"/>
      <c r="B131" s="8"/>
      <c r="C131" s="7"/>
      <c r="D131" s="8"/>
      <c r="E131" s="17"/>
      <c r="F131" s="17"/>
      <c r="G131" s="17"/>
      <c r="H131" s="133"/>
    </row>
    <row r="132" spans="1:8" ht="14.1" customHeight="1" thickBot="1" x14ac:dyDescent="0.25">
      <c r="A132" s="187" t="s">
        <v>154</v>
      </c>
      <c r="B132" s="47"/>
      <c r="C132" s="49" t="s">
        <v>191</v>
      </c>
      <c r="D132" s="47" t="s">
        <v>52</v>
      </c>
      <c r="E132" s="109">
        <f>E134+E135+E136+E137</f>
        <v>308748</v>
      </c>
      <c r="F132" s="109">
        <f t="shared" ref="F132:G132" si="11">F134+F135+F136+F137</f>
        <v>300788</v>
      </c>
      <c r="G132" s="109">
        <f t="shared" si="11"/>
        <v>97314.21</v>
      </c>
      <c r="H132" s="135">
        <f>G132/F132*100</f>
        <v>32.353089218984806</v>
      </c>
    </row>
    <row r="133" spans="1:8" ht="14.1" customHeight="1" thickBot="1" x14ac:dyDescent="0.25">
      <c r="A133" s="246"/>
      <c r="B133" s="204">
        <v>630</v>
      </c>
      <c r="C133" s="205" t="s">
        <v>191</v>
      </c>
      <c r="D133" s="204" t="s">
        <v>200</v>
      </c>
      <c r="E133" s="247">
        <f>SUM(E134:E137)</f>
        <v>308748</v>
      </c>
      <c r="F133" s="247">
        <f t="shared" ref="F133:G133" si="12">SUM(F134:F137)</f>
        <v>300788</v>
      </c>
      <c r="G133" s="247">
        <f t="shared" si="12"/>
        <v>97314.21</v>
      </c>
      <c r="H133" s="133">
        <f>G133/F133*100</f>
        <v>32.353089218984806</v>
      </c>
    </row>
    <row r="134" spans="1:8" ht="14.1" customHeight="1" thickBot="1" x14ac:dyDescent="0.25">
      <c r="A134" s="27"/>
      <c r="B134" s="8">
        <v>632</v>
      </c>
      <c r="C134" s="7">
        <v>41</v>
      </c>
      <c r="D134" s="8" t="s">
        <v>30</v>
      </c>
      <c r="E134" s="17">
        <v>1950</v>
      </c>
      <c r="F134" s="17">
        <v>1950</v>
      </c>
      <c r="G134" s="17">
        <v>485.56</v>
      </c>
      <c r="H134" s="133">
        <f>G134/F134*100</f>
        <v>24.900512820512823</v>
      </c>
    </row>
    <row r="135" spans="1:8" ht="14.1" customHeight="1" thickBot="1" x14ac:dyDescent="0.25">
      <c r="A135" s="27"/>
      <c r="B135" s="8">
        <v>633</v>
      </c>
      <c r="C135" s="7">
        <v>41</v>
      </c>
      <c r="D135" s="8" t="s">
        <v>31</v>
      </c>
      <c r="E135" s="17">
        <v>3500</v>
      </c>
      <c r="F135" s="17">
        <v>3500</v>
      </c>
      <c r="G135" s="17">
        <v>458.92</v>
      </c>
      <c r="H135" s="133">
        <f t="shared" ref="H135:H137" si="13">G135/F135*100</f>
        <v>13.112000000000002</v>
      </c>
    </row>
    <row r="136" spans="1:8" ht="14.1" customHeight="1" thickBot="1" x14ac:dyDescent="0.25">
      <c r="A136" s="27"/>
      <c r="B136" s="8">
        <v>635</v>
      </c>
      <c r="C136" s="7" t="s">
        <v>53</v>
      </c>
      <c r="D136" s="8" t="s">
        <v>33</v>
      </c>
      <c r="E136" s="17">
        <v>227298</v>
      </c>
      <c r="F136" s="17">
        <v>227298</v>
      </c>
      <c r="G136" s="17">
        <v>59166.66</v>
      </c>
      <c r="H136" s="133">
        <f t="shared" si="13"/>
        <v>26.030435815537313</v>
      </c>
    </row>
    <row r="137" spans="1:8" ht="14.1" customHeight="1" thickBot="1" x14ac:dyDescent="0.25">
      <c r="A137" s="27"/>
      <c r="B137" s="8">
        <v>637</v>
      </c>
      <c r="C137" s="7">
        <v>41</v>
      </c>
      <c r="D137" s="8" t="s">
        <v>35</v>
      </c>
      <c r="E137" s="17">
        <v>76000</v>
      </c>
      <c r="F137" s="17">
        <v>68040</v>
      </c>
      <c r="G137" s="17">
        <v>37203.07</v>
      </c>
      <c r="H137" s="133">
        <f t="shared" si="13"/>
        <v>54.67823339212228</v>
      </c>
    </row>
    <row r="138" spans="1:8" ht="14.1" customHeight="1" thickBot="1" x14ac:dyDescent="0.25">
      <c r="A138" s="67"/>
      <c r="B138" s="12"/>
      <c r="C138" s="11"/>
      <c r="D138" s="12"/>
      <c r="E138" s="18"/>
      <c r="F138" s="18"/>
      <c r="G138" s="18"/>
      <c r="H138" s="138"/>
    </row>
    <row r="139" spans="1:8" ht="14.1" customHeight="1" thickBot="1" x14ac:dyDescent="0.25">
      <c r="A139" s="128" t="s">
        <v>155</v>
      </c>
      <c r="B139" s="5"/>
      <c r="C139" s="4"/>
      <c r="D139" s="5" t="s">
        <v>54</v>
      </c>
      <c r="E139" s="104">
        <f>E141</f>
        <v>4000</v>
      </c>
      <c r="F139" s="104">
        <f t="shared" ref="F139:G139" si="14">F141</f>
        <v>4000</v>
      </c>
      <c r="G139" s="104">
        <f t="shared" si="14"/>
        <v>0</v>
      </c>
      <c r="H139" s="147">
        <f>G139/F139*100</f>
        <v>0</v>
      </c>
    </row>
    <row r="140" spans="1:8" ht="14.1" customHeight="1" thickBot="1" x14ac:dyDescent="0.25">
      <c r="A140" s="246"/>
      <c r="B140" s="204">
        <v>630</v>
      </c>
      <c r="C140" s="205">
        <v>41</v>
      </c>
      <c r="D140" s="204" t="s">
        <v>200</v>
      </c>
      <c r="E140" s="231">
        <f>E141</f>
        <v>4000</v>
      </c>
      <c r="F140" s="231">
        <f t="shared" ref="F140:G140" si="15">F141</f>
        <v>4000</v>
      </c>
      <c r="G140" s="231">
        <f t="shared" si="15"/>
        <v>0</v>
      </c>
      <c r="H140" s="148">
        <f>G140/F140*100</f>
        <v>0</v>
      </c>
    </row>
    <row r="141" spans="1:8" ht="14.1" customHeight="1" thickBot="1" x14ac:dyDescent="0.25">
      <c r="A141" s="68"/>
      <c r="B141" s="69">
        <v>637</v>
      </c>
      <c r="C141" s="70">
        <v>41</v>
      </c>
      <c r="D141" s="71" t="s">
        <v>35</v>
      </c>
      <c r="E141" s="117">
        <v>4000</v>
      </c>
      <c r="F141" s="117">
        <v>4000</v>
      </c>
      <c r="G141" s="117">
        <v>0</v>
      </c>
      <c r="H141" s="148">
        <f>G141/F141*100</f>
        <v>0</v>
      </c>
    </row>
    <row r="142" spans="1:8" ht="15" thickBot="1" x14ac:dyDescent="0.25">
      <c r="A142" s="101"/>
      <c r="B142" s="73"/>
      <c r="C142" s="74"/>
      <c r="D142" s="73"/>
      <c r="E142" s="118"/>
      <c r="F142" s="119"/>
      <c r="G142" s="119"/>
      <c r="H142" s="140"/>
    </row>
    <row r="143" spans="1:8" ht="14.1" customHeight="1" thickBot="1" x14ac:dyDescent="0.25">
      <c r="A143" s="128" t="s">
        <v>156</v>
      </c>
      <c r="B143" s="5"/>
      <c r="C143" s="4"/>
      <c r="D143" s="5" t="s">
        <v>56</v>
      </c>
      <c r="E143" s="104">
        <f>E146+E145</f>
        <v>6000</v>
      </c>
      <c r="F143" s="104">
        <f t="shared" ref="F143:G143" si="16">F146+F145</f>
        <v>6000</v>
      </c>
      <c r="G143" s="104">
        <f t="shared" si="16"/>
        <v>590.1</v>
      </c>
      <c r="H143" s="141">
        <f>G143/F143*100</f>
        <v>9.8350000000000009</v>
      </c>
    </row>
    <row r="144" spans="1:8" ht="14.1" customHeight="1" thickBot="1" x14ac:dyDescent="0.25">
      <c r="A144" s="230"/>
      <c r="B144" s="204">
        <v>630</v>
      </c>
      <c r="C144" s="205">
        <v>41</v>
      </c>
      <c r="D144" s="204" t="s">
        <v>200</v>
      </c>
      <c r="E144" s="231">
        <f>E146+E145</f>
        <v>6000</v>
      </c>
      <c r="F144" s="231">
        <f t="shared" ref="F144:G144" si="17">F146+F145</f>
        <v>6000</v>
      </c>
      <c r="G144" s="231">
        <f t="shared" si="17"/>
        <v>590.1</v>
      </c>
      <c r="H144" s="133">
        <f>G144/F144*100</f>
        <v>9.8350000000000009</v>
      </c>
    </row>
    <row r="145" spans="1:8" ht="14.1" customHeight="1" thickBot="1" x14ac:dyDescent="0.25">
      <c r="A145" s="230"/>
      <c r="B145" s="204">
        <v>633</v>
      </c>
      <c r="C145" s="205">
        <v>41</v>
      </c>
      <c r="D145" s="204" t="s">
        <v>31</v>
      </c>
      <c r="E145" s="231">
        <v>2000</v>
      </c>
      <c r="F145" s="231">
        <v>2000</v>
      </c>
      <c r="G145" s="231">
        <v>26.95</v>
      </c>
      <c r="H145" s="133">
        <f>G145/F145*100</f>
        <v>1.3474999999999999</v>
      </c>
    </row>
    <row r="146" spans="1:8" ht="14.1" customHeight="1" thickBot="1" x14ac:dyDescent="0.25">
      <c r="A146" s="27"/>
      <c r="B146" s="8">
        <v>637</v>
      </c>
      <c r="C146" s="7">
        <v>41</v>
      </c>
      <c r="D146" s="8" t="s">
        <v>57</v>
      </c>
      <c r="E146" s="17">
        <v>4000</v>
      </c>
      <c r="F146" s="17">
        <v>4000</v>
      </c>
      <c r="G146" s="17">
        <v>563.15</v>
      </c>
      <c r="H146" s="133">
        <f>G146/F146*100</f>
        <v>14.078749999999998</v>
      </c>
    </row>
    <row r="147" spans="1:8" ht="14.1" customHeight="1" thickBot="1" x14ac:dyDescent="0.25">
      <c r="A147" s="27"/>
      <c r="B147" s="8"/>
      <c r="C147" s="7"/>
      <c r="D147" s="28"/>
      <c r="E147" s="19"/>
      <c r="F147" s="19"/>
      <c r="G147" s="19"/>
      <c r="H147" s="130"/>
    </row>
    <row r="148" spans="1:8" ht="14.1" customHeight="1" thickBot="1" x14ac:dyDescent="0.25">
      <c r="A148" s="128" t="s">
        <v>157</v>
      </c>
      <c r="B148" s="5"/>
      <c r="C148" s="4"/>
      <c r="D148" s="5" t="s">
        <v>58</v>
      </c>
      <c r="E148" s="104">
        <f>E149+E150</f>
        <v>25356</v>
      </c>
      <c r="F148" s="104">
        <f t="shared" ref="F148:G148" si="18">F149+F150</f>
        <v>25356</v>
      </c>
      <c r="G148" s="104">
        <f t="shared" si="18"/>
        <v>1616.65</v>
      </c>
      <c r="H148" s="129">
        <f>G148/F148*100</f>
        <v>6.3758084871430825</v>
      </c>
    </row>
    <row r="149" spans="1:8" ht="14.1" customHeight="1" thickBot="1" x14ac:dyDescent="0.25">
      <c r="A149" s="27"/>
      <c r="B149" s="8">
        <v>620</v>
      </c>
      <c r="C149" s="7">
        <v>41</v>
      </c>
      <c r="D149" s="8" t="s">
        <v>28</v>
      </c>
      <c r="E149" s="17"/>
      <c r="F149" s="17"/>
      <c r="G149" s="17"/>
      <c r="H149" s="149"/>
    </row>
    <row r="150" spans="1:8" ht="14.1" customHeight="1" thickBot="1" x14ac:dyDescent="0.25">
      <c r="A150" s="27"/>
      <c r="B150" s="8">
        <v>630</v>
      </c>
      <c r="C150" s="7">
        <v>41</v>
      </c>
      <c r="D150" s="8" t="s">
        <v>200</v>
      </c>
      <c r="E150" s="17">
        <f>E151+E152+E153</f>
        <v>25356</v>
      </c>
      <c r="F150" s="17">
        <f t="shared" ref="F150:G150" si="19">F151+F152+F153</f>
        <v>25356</v>
      </c>
      <c r="G150" s="17">
        <f t="shared" si="19"/>
        <v>1616.65</v>
      </c>
      <c r="H150" s="133">
        <f t="shared" ref="H150:H153" si="20">G150/F150*100</f>
        <v>6.3758084871430825</v>
      </c>
    </row>
    <row r="151" spans="1:8" ht="14.1" customHeight="1" thickBot="1" x14ac:dyDescent="0.25">
      <c r="A151" s="27"/>
      <c r="B151" s="8">
        <v>633</v>
      </c>
      <c r="C151" s="7">
        <v>41</v>
      </c>
      <c r="D151" s="8" t="s">
        <v>31</v>
      </c>
      <c r="E151" s="17">
        <v>3656</v>
      </c>
      <c r="F151" s="17">
        <v>3656</v>
      </c>
      <c r="G151" s="17">
        <v>1616.65</v>
      </c>
      <c r="H151" s="133">
        <f t="shared" si="20"/>
        <v>44.219091903719914</v>
      </c>
    </row>
    <row r="152" spans="1:8" ht="14.1" customHeight="1" thickBot="1" x14ac:dyDescent="0.25">
      <c r="A152" s="27"/>
      <c r="B152" s="8">
        <v>635</v>
      </c>
      <c r="C152" s="7" t="s">
        <v>191</v>
      </c>
      <c r="D152" s="8" t="s">
        <v>169</v>
      </c>
      <c r="E152" s="17">
        <v>21500</v>
      </c>
      <c r="F152" s="17">
        <v>21500</v>
      </c>
      <c r="G152" s="17">
        <v>0</v>
      </c>
      <c r="H152" s="133">
        <f t="shared" si="20"/>
        <v>0</v>
      </c>
    </row>
    <row r="153" spans="1:8" ht="14.1" customHeight="1" thickBot="1" x14ac:dyDescent="0.25">
      <c r="A153" s="27"/>
      <c r="B153" s="8">
        <v>637</v>
      </c>
      <c r="C153" s="7">
        <v>41</v>
      </c>
      <c r="D153" s="8" t="s">
        <v>35</v>
      </c>
      <c r="E153" s="17">
        <v>200</v>
      </c>
      <c r="F153" s="17">
        <v>200</v>
      </c>
      <c r="G153" s="17">
        <v>0</v>
      </c>
      <c r="H153" s="133">
        <f t="shared" si="20"/>
        <v>0</v>
      </c>
    </row>
    <row r="154" spans="1:8" ht="14.1" customHeight="1" thickBot="1" x14ac:dyDescent="0.25">
      <c r="A154" s="67"/>
      <c r="B154" s="12"/>
      <c r="C154" s="11"/>
      <c r="D154" s="12"/>
      <c r="E154" s="18"/>
      <c r="F154" s="18"/>
      <c r="G154" s="18"/>
      <c r="H154" s="138"/>
    </row>
    <row r="155" spans="1:8" ht="28.35" customHeight="1" thickBot="1" x14ac:dyDescent="0.25">
      <c r="A155" s="128" t="s">
        <v>158</v>
      </c>
      <c r="B155" s="5"/>
      <c r="C155" s="4"/>
      <c r="D155" s="5" t="s">
        <v>59</v>
      </c>
      <c r="E155" s="104">
        <f>E157</f>
        <v>7000</v>
      </c>
      <c r="F155" s="104">
        <f t="shared" ref="F155:G155" si="21">F157</f>
        <v>7000</v>
      </c>
      <c r="G155" s="104">
        <f t="shared" si="21"/>
        <v>1584</v>
      </c>
      <c r="H155" s="141">
        <f>G155/F155*100</f>
        <v>22.62857142857143</v>
      </c>
    </row>
    <row r="156" spans="1:8" ht="15.6" customHeight="1" thickBot="1" x14ac:dyDescent="0.25">
      <c r="A156" s="246"/>
      <c r="B156" s="204">
        <v>630</v>
      </c>
      <c r="C156" s="205">
        <v>41</v>
      </c>
      <c r="D156" s="204" t="s">
        <v>200</v>
      </c>
      <c r="E156" s="231">
        <f>E157</f>
        <v>7000</v>
      </c>
      <c r="F156" s="231">
        <f t="shared" ref="F156:G156" si="22">F157</f>
        <v>7000</v>
      </c>
      <c r="G156" s="231">
        <f t="shared" si="22"/>
        <v>1584</v>
      </c>
      <c r="H156" s="133">
        <f>G156/F156*100</f>
        <v>22.62857142857143</v>
      </c>
    </row>
    <row r="157" spans="1:8" ht="14.1" customHeight="1" thickBot="1" x14ac:dyDescent="0.25">
      <c r="A157" s="27"/>
      <c r="B157" s="8">
        <v>637</v>
      </c>
      <c r="C157" s="7">
        <v>41</v>
      </c>
      <c r="D157" s="8" t="s">
        <v>42</v>
      </c>
      <c r="E157" s="17">
        <v>7000</v>
      </c>
      <c r="F157" s="17">
        <v>7000</v>
      </c>
      <c r="G157" s="17">
        <v>1584</v>
      </c>
      <c r="H157" s="133">
        <f>G157/F157*100</f>
        <v>22.62857142857143</v>
      </c>
    </row>
    <row r="158" spans="1:8" ht="14.1" customHeight="1" thickBot="1" x14ac:dyDescent="0.25">
      <c r="A158" s="27"/>
      <c r="B158" s="8"/>
      <c r="C158" s="7"/>
      <c r="D158" s="28"/>
      <c r="E158" s="19"/>
      <c r="F158" s="19"/>
      <c r="G158" s="19"/>
      <c r="H158" s="130"/>
    </row>
    <row r="159" spans="1:8" ht="14.1" customHeight="1" thickBot="1" x14ac:dyDescent="0.25">
      <c r="A159" s="128" t="s">
        <v>159</v>
      </c>
      <c r="B159" s="5"/>
      <c r="C159" s="4"/>
      <c r="D159" s="5" t="s">
        <v>61</v>
      </c>
      <c r="E159" s="104">
        <f>E160+E172</f>
        <v>335717</v>
      </c>
      <c r="F159" s="104">
        <f>F160+F172</f>
        <v>315347</v>
      </c>
      <c r="G159" s="104">
        <f>G160+G172</f>
        <v>111136.24000000002</v>
      </c>
      <c r="H159" s="141">
        <f>G159/F159*100</f>
        <v>35.242523315585693</v>
      </c>
    </row>
    <row r="160" spans="1:8" ht="14.1" customHeight="1" thickBot="1" x14ac:dyDescent="0.25">
      <c r="A160" s="75"/>
      <c r="B160" s="76"/>
      <c r="C160" s="77"/>
      <c r="D160" s="35" t="s">
        <v>62</v>
      </c>
      <c r="E160" s="106">
        <f>E161+E162+E164+E169</f>
        <v>176927</v>
      </c>
      <c r="F160" s="106">
        <f t="shared" ref="F160:G160" si="23">F161+F162+F164+F169</f>
        <v>156587</v>
      </c>
      <c r="G160" s="106">
        <f t="shared" si="23"/>
        <v>78669.000000000015</v>
      </c>
      <c r="H160" s="134">
        <f>G160/F160*100</f>
        <v>50.239802793335343</v>
      </c>
    </row>
    <row r="161" spans="1:8" ht="20.45" customHeight="1" thickBot="1" x14ac:dyDescent="0.25">
      <c r="A161" s="237"/>
      <c r="B161" s="240">
        <v>610</v>
      </c>
      <c r="C161" s="243" t="s">
        <v>192</v>
      </c>
      <c r="D161" s="240" t="s">
        <v>64</v>
      </c>
      <c r="E161" s="241">
        <v>115991</v>
      </c>
      <c r="F161" s="241">
        <v>101075</v>
      </c>
      <c r="G161" s="241">
        <v>55385.54</v>
      </c>
      <c r="H161" s="242">
        <f>G161/F161*100</f>
        <v>54.796477862973035</v>
      </c>
    </row>
    <row r="162" spans="1:8" ht="24" customHeight="1" thickBot="1" x14ac:dyDescent="0.25">
      <c r="A162" s="303"/>
      <c r="B162" s="305">
        <v>620</v>
      </c>
      <c r="C162" s="309" t="s">
        <v>192</v>
      </c>
      <c r="D162" s="305" t="s">
        <v>67</v>
      </c>
      <c r="E162" s="307">
        <v>40876</v>
      </c>
      <c r="F162" s="291">
        <v>35077</v>
      </c>
      <c r="G162" s="291">
        <v>17370.310000000001</v>
      </c>
      <c r="H162" s="293">
        <f>G162/F162*100</f>
        <v>49.520512016421023</v>
      </c>
    </row>
    <row r="163" spans="1:8" ht="0.6" customHeight="1" thickBot="1" x14ac:dyDescent="0.25">
      <c r="A163" s="304"/>
      <c r="B163" s="306"/>
      <c r="C163" s="310"/>
      <c r="D163" s="306"/>
      <c r="E163" s="308"/>
      <c r="F163" s="292"/>
      <c r="G163" s="292"/>
      <c r="H163" s="294"/>
    </row>
    <row r="164" spans="1:8" ht="21.2" customHeight="1" thickBot="1" x14ac:dyDescent="0.25">
      <c r="A164" s="237"/>
      <c r="B164" s="240">
        <v>630</v>
      </c>
      <c r="C164" s="78">
        <v>41</v>
      </c>
      <c r="D164" s="240" t="s">
        <v>200</v>
      </c>
      <c r="E164" s="241">
        <f>E165+E166+E167+E168</f>
        <v>19060</v>
      </c>
      <c r="F164" s="241">
        <f t="shared" ref="F164:G164" si="24">F165+F166+F167+F168</f>
        <v>19090</v>
      </c>
      <c r="G164" s="241">
        <f t="shared" si="24"/>
        <v>4581.2699999999995</v>
      </c>
      <c r="H164" s="195">
        <f t="shared" ref="H164:H170" si="25">G164/F164*100</f>
        <v>23.998271346254583</v>
      </c>
    </row>
    <row r="165" spans="1:8" ht="21.2" customHeight="1" thickBot="1" x14ac:dyDescent="0.25">
      <c r="A165" s="193"/>
      <c r="B165" s="194">
        <v>633</v>
      </c>
      <c r="C165" s="196">
        <v>41</v>
      </c>
      <c r="D165" s="194" t="s">
        <v>31</v>
      </c>
      <c r="E165" s="212">
        <v>6600</v>
      </c>
      <c r="F165" s="212">
        <v>6630</v>
      </c>
      <c r="G165" s="212">
        <v>1184.8399999999999</v>
      </c>
      <c r="H165" s="195">
        <f t="shared" si="25"/>
        <v>17.870889894419307</v>
      </c>
    </row>
    <row r="166" spans="1:8" ht="21.2" customHeight="1" thickBot="1" x14ac:dyDescent="0.25">
      <c r="A166" s="228"/>
      <c r="B166" s="69">
        <v>634</v>
      </c>
      <c r="C166" s="78">
        <v>41</v>
      </c>
      <c r="D166" s="69" t="s">
        <v>32</v>
      </c>
      <c r="E166" s="211">
        <v>600</v>
      </c>
      <c r="F166" s="211">
        <v>600</v>
      </c>
      <c r="G166" s="211">
        <v>0</v>
      </c>
      <c r="H166" s="195">
        <f t="shared" si="25"/>
        <v>0</v>
      </c>
    </row>
    <row r="167" spans="1:8" ht="21.2" customHeight="1" thickBot="1" x14ac:dyDescent="0.25">
      <c r="A167" s="228"/>
      <c r="B167" s="69">
        <v>635</v>
      </c>
      <c r="C167" s="78">
        <v>41</v>
      </c>
      <c r="D167" s="8" t="s">
        <v>169</v>
      </c>
      <c r="E167" s="211">
        <v>1700</v>
      </c>
      <c r="F167" s="211">
        <v>1700</v>
      </c>
      <c r="G167" s="211">
        <v>3</v>
      </c>
      <c r="H167" s="139">
        <f t="shared" si="25"/>
        <v>0.17647058823529413</v>
      </c>
    </row>
    <row r="168" spans="1:8" ht="22.15" customHeight="1" thickBot="1" x14ac:dyDescent="0.25">
      <c r="A168" s="101"/>
      <c r="B168" s="69">
        <v>637</v>
      </c>
      <c r="C168" s="78">
        <v>41</v>
      </c>
      <c r="D168" s="69" t="s">
        <v>42</v>
      </c>
      <c r="E168" s="211">
        <v>10160</v>
      </c>
      <c r="F168" s="211">
        <v>10160</v>
      </c>
      <c r="G168" s="211">
        <v>3393.43</v>
      </c>
      <c r="H168" s="139">
        <f t="shared" si="25"/>
        <v>33.399901574803145</v>
      </c>
    </row>
    <row r="169" spans="1:8" ht="23.45" customHeight="1" thickBot="1" x14ac:dyDescent="0.25">
      <c r="A169" s="239"/>
      <c r="B169" s="69">
        <v>640</v>
      </c>
      <c r="C169" s="78">
        <v>41</v>
      </c>
      <c r="D169" s="69" t="s">
        <v>201</v>
      </c>
      <c r="E169" s="211">
        <f>E170</f>
        <v>1000</v>
      </c>
      <c r="F169" s="211">
        <f t="shared" ref="F169:G169" si="26">F170</f>
        <v>1345</v>
      </c>
      <c r="G169" s="211">
        <f t="shared" si="26"/>
        <v>1331.88</v>
      </c>
      <c r="H169" s="139">
        <f t="shared" si="25"/>
        <v>99.024535315985133</v>
      </c>
    </row>
    <row r="170" spans="1:8" ht="28.35" customHeight="1" thickBot="1" x14ac:dyDescent="0.25">
      <c r="A170" s="101"/>
      <c r="B170" s="69">
        <v>642</v>
      </c>
      <c r="C170" s="78">
        <v>41</v>
      </c>
      <c r="D170" s="69" t="s">
        <v>69</v>
      </c>
      <c r="E170" s="201">
        <v>1000</v>
      </c>
      <c r="F170" s="201">
        <v>1345</v>
      </c>
      <c r="G170" s="201">
        <v>1331.88</v>
      </c>
      <c r="H170" s="139">
        <f t="shared" si="25"/>
        <v>99.024535315985133</v>
      </c>
    </row>
    <row r="171" spans="1:8" ht="14.1" customHeight="1" thickBot="1" x14ac:dyDescent="0.25">
      <c r="A171" s="67"/>
      <c r="B171" s="12"/>
      <c r="C171" s="11"/>
      <c r="D171" s="12"/>
      <c r="E171" s="121"/>
      <c r="F171" s="121"/>
      <c r="G171" s="121"/>
      <c r="H171" s="142"/>
    </row>
    <row r="172" spans="1:8" ht="14.1" customHeight="1" thickBot="1" x14ac:dyDescent="0.25">
      <c r="A172" s="75"/>
      <c r="B172" s="76"/>
      <c r="C172" s="77"/>
      <c r="D172" s="35" t="s">
        <v>70</v>
      </c>
      <c r="E172" s="106">
        <f>E174+E175+E176+E177+E178+E179</f>
        <v>158790</v>
      </c>
      <c r="F172" s="106">
        <f t="shared" ref="F172:G172" si="27">F174+F175+F176+F177+F178+F179</f>
        <v>158760</v>
      </c>
      <c r="G172" s="106">
        <f t="shared" si="27"/>
        <v>32467.239999999998</v>
      </c>
      <c r="H172" s="134">
        <f>G172/F172*100</f>
        <v>20.450516502897454</v>
      </c>
    </row>
    <row r="173" spans="1:8" ht="14.1" customHeight="1" thickBot="1" x14ac:dyDescent="0.25">
      <c r="A173" s="248"/>
      <c r="B173" s="204">
        <v>630</v>
      </c>
      <c r="C173" s="205">
        <v>41</v>
      </c>
      <c r="D173" s="69" t="s">
        <v>200</v>
      </c>
      <c r="E173" s="117">
        <f>SUM(E174:E179)</f>
        <v>158790</v>
      </c>
      <c r="F173" s="117">
        <f t="shared" ref="F173:G173" si="28">SUM(F174:F179)</f>
        <v>158760</v>
      </c>
      <c r="G173" s="117">
        <f t="shared" si="28"/>
        <v>32467.239999999998</v>
      </c>
      <c r="H173" s="139">
        <f>G173/F173*100</f>
        <v>20.450516502897454</v>
      </c>
    </row>
    <row r="174" spans="1:8" ht="14.1" customHeight="1" thickBot="1" x14ac:dyDescent="0.25">
      <c r="A174" s="101"/>
      <c r="B174" s="69">
        <v>632</v>
      </c>
      <c r="C174" s="70">
        <v>41</v>
      </c>
      <c r="D174" s="69" t="s">
        <v>30</v>
      </c>
      <c r="E174" s="117">
        <v>4422</v>
      </c>
      <c r="F174" s="117">
        <v>4422</v>
      </c>
      <c r="G174" s="117">
        <v>153.11000000000001</v>
      </c>
      <c r="H174" s="139">
        <f>G174/F174*100</f>
        <v>3.4624604251469924</v>
      </c>
    </row>
    <row r="175" spans="1:8" ht="14.1" customHeight="1" thickBot="1" x14ac:dyDescent="0.25">
      <c r="A175" s="101"/>
      <c r="B175" s="69">
        <v>633</v>
      </c>
      <c r="C175" s="70">
        <v>41</v>
      </c>
      <c r="D175" s="69" t="s">
        <v>31</v>
      </c>
      <c r="E175" s="117">
        <v>7500</v>
      </c>
      <c r="F175" s="117">
        <v>7470</v>
      </c>
      <c r="G175" s="117">
        <v>4561.9399999999996</v>
      </c>
      <c r="H175" s="139">
        <f t="shared" ref="H175:H179" si="29">G175/F175*100</f>
        <v>61.07014725568942</v>
      </c>
    </row>
    <row r="176" spans="1:8" ht="14.1" customHeight="1" thickBot="1" x14ac:dyDescent="0.25">
      <c r="A176" s="101"/>
      <c r="B176" s="69">
        <v>635</v>
      </c>
      <c r="C176" s="70">
        <v>41</v>
      </c>
      <c r="D176" s="69" t="s">
        <v>33</v>
      </c>
      <c r="E176" s="117">
        <v>95340</v>
      </c>
      <c r="F176" s="117">
        <v>95340</v>
      </c>
      <c r="G176" s="117">
        <v>24511.59</v>
      </c>
      <c r="H176" s="139">
        <f t="shared" si="29"/>
        <v>25.709660163624921</v>
      </c>
    </row>
    <row r="177" spans="1:8" ht="14.1" customHeight="1" thickBot="1" x14ac:dyDescent="0.25">
      <c r="A177" s="101"/>
      <c r="B177" s="69">
        <v>635</v>
      </c>
      <c r="C177" s="70" t="s">
        <v>18</v>
      </c>
      <c r="D177" s="69" t="s">
        <v>33</v>
      </c>
      <c r="E177" s="117">
        <v>0</v>
      </c>
      <c r="F177" s="117">
        <v>0</v>
      </c>
      <c r="G177" s="117">
        <v>0</v>
      </c>
      <c r="H177" s="139"/>
    </row>
    <row r="178" spans="1:8" ht="14.1" customHeight="1" thickBot="1" x14ac:dyDescent="0.25">
      <c r="A178" s="101"/>
      <c r="B178" s="69">
        <v>636</v>
      </c>
      <c r="C178" s="70">
        <v>41</v>
      </c>
      <c r="D178" s="69" t="s">
        <v>72</v>
      </c>
      <c r="E178" s="117">
        <v>3000</v>
      </c>
      <c r="F178" s="117">
        <v>3000</v>
      </c>
      <c r="G178" s="117">
        <v>744</v>
      </c>
      <c r="H178" s="139">
        <f t="shared" si="29"/>
        <v>24.8</v>
      </c>
    </row>
    <row r="179" spans="1:8" ht="14.1" customHeight="1" thickBot="1" x14ac:dyDescent="0.25">
      <c r="A179" s="101"/>
      <c r="B179" s="69">
        <v>637</v>
      </c>
      <c r="C179" s="70">
        <v>41</v>
      </c>
      <c r="D179" s="69" t="s">
        <v>42</v>
      </c>
      <c r="E179" s="117">
        <v>48528</v>
      </c>
      <c r="F179" s="117">
        <v>48528</v>
      </c>
      <c r="G179" s="117">
        <v>2496.6</v>
      </c>
      <c r="H179" s="139">
        <f t="shared" si="29"/>
        <v>5.1446587537091988</v>
      </c>
    </row>
    <row r="188" spans="1:8" ht="11.25" customHeight="1" thickBot="1" x14ac:dyDescent="0.25"/>
    <row r="189" spans="1:8" ht="26.45" customHeight="1" x14ac:dyDescent="0.2">
      <c r="A189" s="279" t="s">
        <v>73</v>
      </c>
      <c r="B189" s="273" t="s">
        <v>0</v>
      </c>
      <c r="C189" s="277" t="s">
        <v>1</v>
      </c>
      <c r="D189" s="277" t="s">
        <v>2</v>
      </c>
      <c r="E189" s="283" t="s">
        <v>184</v>
      </c>
      <c r="F189" s="283" t="s">
        <v>205</v>
      </c>
      <c r="G189" s="283" t="s">
        <v>175</v>
      </c>
      <c r="H189" s="285" t="s">
        <v>5</v>
      </c>
    </row>
    <row r="190" spans="1:8" ht="21" customHeight="1" thickBot="1" x14ac:dyDescent="0.25">
      <c r="A190" s="280"/>
      <c r="B190" s="274"/>
      <c r="C190" s="278"/>
      <c r="D190" s="278"/>
      <c r="E190" s="284"/>
      <c r="F190" s="284"/>
      <c r="G190" s="284"/>
      <c r="H190" s="286"/>
    </row>
    <row r="191" spans="1:8" ht="15" thickBot="1" x14ac:dyDescent="0.25">
      <c r="A191" s="187" t="s">
        <v>160</v>
      </c>
      <c r="B191" s="47"/>
      <c r="C191" s="49"/>
      <c r="D191" s="47" t="s">
        <v>74</v>
      </c>
      <c r="E191" s="108">
        <f>E192+E202+E206</f>
        <v>24455</v>
      </c>
      <c r="F191" s="108">
        <f t="shared" ref="F191:G191" si="30">F192+F202+F206</f>
        <v>24455</v>
      </c>
      <c r="G191" s="108">
        <f t="shared" si="30"/>
        <v>3590.01</v>
      </c>
      <c r="H191" s="136">
        <f>G191/F191*100</f>
        <v>14.680065426293194</v>
      </c>
    </row>
    <row r="192" spans="1:8" ht="14.25" thickBot="1" x14ac:dyDescent="0.25">
      <c r="A192" s="30"/>
      <c r="B192" s="31"/>
      <c r="C192" s="33"/>
      <c r="D192" s="35" t="s">
        <v>78</v>
      </c>
      <c r="E192" s="106">
        <f>E193+E194+E199</f>
        <v>11215</v>
      </c>
      <c r="F192" s="106">
        <f t="shared" ref="F192:G192" si="31">F193+F194+F199</f>
        <v>11330</v>
      </c>
      <c r="G192" s="106">
        <f t="shared" si="31"/>
        <v>2892.2200000000003</v>
      </c>
      <c r="H192" s="134">
        <f>G192/F192*100</f>
        <v>25.52709620476611</v>
      </c>
    </row>
    <row r="193" spans="1:8" ht="13.5" thickBot="1" x14ac:dyDescent="0.25">
      <c r="A193" s="68"/>
      <c r="B193" s="69">
        <v>620</v>
      </c>
      <c r="C193" s="70">
        <v>41</v>
      </c>
      <c r="D193" s="69" t="s">
        <v>82</v>
      </c>
      <c r="E193" s="117">
        <v>315</v>
      </c>
      <c r="F193" s="117">
        <v>315</v>
      </c>
      <c r="G193" s="117">
        <v>0</v>
      </c>
      <c r="H193" s="139">
        <f>G193/F193*100</f>
        <v>0</v>
      </c>
    </row>
    <row r="194" spans="1:8" ht="13.5" thickBot="1" x14ac:dyDescent="0.25">
      <c r="A194" s="68"/>
      <c r="B194" s="69">
        <v>630</v>
      </c>
      <c r="C194" s="70">
        <v>41</v>
      </c>
      <c r="D194" s="69" t="s">
        <v>200</v>
      </c>
      <c r="E194" s="117">
        <f>E195+E196+E197+E198</f>
        <v>9900</v>
      </c>
      <c r="F194" s="117">
        <f t="shared" ref="F194:G194" si="32">F195+F196+F197+F198</f>
        <v>10015</v>
      </c>
      <c r="G194" s="117">
        <f t="shared" si="32"/>
        <v>1892.22</v>
      </c>
      <c r="H194" s="139">
        <f>G194/F194*100</f>
        <v>18.893859211183226</v>
      </c>
    </row>
    <row r="195" spans="1:8" ht="13.5" thickBot="1" x14ac:dyDescent="0.25">
      <c r="A195" s="68"/>
      <c r="B195" s="69">
        <v>632</v>
      </c>
      <c r="C195" s="70">
        <v>41</v>
      </c>
      <c r="D195" s="69" t="s">
        <v>30</v>
      </c>
      <c r="E195" s="117">
        <v>0</v>
      </c>
      <c r="F195" s="117">
        <v>0</v>
      </c>
      <c r="G195" s="117">
        <v>0</v>
      </c>
      <c r="H195" s="139">
        <v>0</v>
      </c>
    </row>
    <row r="196" spans="1:8" ht="13.5" thickBot="1" x14ac:dyDescent="0.25">
      <c r="A196" s="68"/>
      <c r="B196" s="69">
        <v>633</v>
      </c>
      <c r="C196" s="70">
        <v>41</v>
      </c>
      <c r="D196" s="69" t="s">
        <v>31</v>
      </c>
      <c r="E196" s="117">
        <v>0</v>
      </c>
      <c r="F196" s="117">
        <v>115</v>
      </c>
      <c r="G196" s="117">
        <v>114.9</v>
      </c>
      <c r="H196" s="139">
        <f t="shared" ref="H196" si="33">G196/F196*100</f>
        <v>99.913043478260875</v>
      </c>
    </row>
    <row r="197" spans="1:8" ht="13.5" thickBot="1" x14ac:dyDescent="0.25">
      <c r="A197" s="68"/>
      <c r="B197" s="69">
        <v>635</v>
      </c>
      <c r="C197" s="70">
        <v>41</v>
      </c>
      <c r="D197" s="69" t="s">
        <v>169</v>
      </c>
      <c r="E197" s="117">
        <v>0</v>
      </c>
      <c r="F197" s="117">
        <v>0</v>
      </c>
      <c r="G197" s="117">
        <v>0</v>
      </c>
      <c r="H197" s="139">
        <v>0</v>
      </c>
    </row>
    <row r="198" spans="1:8" ht="13.5" thickBot="1" x14ac:dyDescent="0.25">
      <c r="A198" s="68"/>
      <c r="B198" s="69">
        <v>637</v>
      </c>
      <c r="C198" s="70">
        <v>41</v>
      </c>
      <c r="D198" s="69" t="s">
        <v>42</v>
      </c>
      <c r="E198" s="117">
        <v>9900</v>
      </c>
      <c r="F198" s="117">
        <v>9900</v>
      </c>
      <c r="G198" s="117">
        <v>1777.32</v>
      </c>
      <c r="H198" s="139">
        <f t="shared" ref="H198:H200" si="34">G198/F198*100</f>
        <v>17.952727272727273</v>
      </c>
    </row>
    <row r="199" spans="1:8" ht="13.5" thickBot="1" x14ac:dyDescent="0.25">
      <c r="A199" s="68"/>
      <c r="B199" s="69">
        <v>640</v>
      </c>
      <c r="C199" s="70">
        <v>41</v>
      </c>
      <c r="D199" s="69" t="s">
        <v>201</v>
      </c>
      <c r="E199" s="117">
        <f>E200</f>
        <v>1000</v>
      </c>
      <c r="F199" s="117">
        <f t="shared" ref="F199:G199" si="35">F200</f>
        <v>1000</v>
      </c>
      <c r="G199" s="117">
        <f t="shared" si="35"/>
        <v>1000</v>
      </c>
      <c r="H199" s="139">
        <f t="shared" si="34"/>
        <v>100</v>
      </c>
    </row>
    <row r="200" spans="1:8" ht="13.5" thickBot="1" x14ac:dyDescent="0.25">
      <c r="A200" s="68"/>
      <c r="B200" s="69">
        <v>642</v>
      </c>
      <c r="C200" s="70">
        <v>41</v>
      </c>
      <c r="D200" s="69" t="s">
        <v>193</v>
      </c>
      <c r="E200" s="117">
        <v>1000</v>
      </c>
      <c r="F200" s="117">
        <v>1000</v>
      </c>
      <c r="G200" s="117">
        <v>1000</v>
      </c>
      <c r="H200" s="139">
        <f t="shared" si="34"/>
        <v>100</v>
      </c>
    </row>
    <row r="201" spans="1:8" ht="13.5" thickBot="1" x14ac:dyDescent="0.25">
      <c r="A201" s="100"/>
      <c r="B201" s="8"/>
      <c r="C201" s="7"/>
      <c r="D201" s="8"/>
      <c r="E201" s="17"/>
      <c r="F201" s="17"/>
      <c r="G201" s="17"/>
      <c r="H201" s="133"/>
    </row>
    <row r="202" spans="1:8" ht="14.25" thickBot="1" x14ac:dyDescent="0.25">
      <c r="A202" s="29"/>
      <c r="B202" s="31"/>
      <c r="C202" s="33"/>
      <c r="D202" s="35" t="s">
        <v>87</v>
      </c>
      <c r="E202" s="106">
        <f>E204</f>
        <v>9150</v>
      </c>
      <c r="F202" s="106">
        <f t="shared" ref="F202:G202" si="36">F204</f>
        <v>9035</v>
      </c>
      <c r="G202" s="106">
        <f t="shared" si="36"/>
        <v>69.88</v>
      </c>
      <c r="H202" s="134">
        <f>G202/F202*100</f>
        <v>0.7734366353071388</v>
      </c>
    </row>
    <row r="203" spans="1:8" ht="13.5" thickBot="1" x14ac:dyDescent="0.25">
      <c r="A203" s="249"/>
      <c r="B203" s="250">
        <v>630</v>
      </c>
      <c r="C203" s="251" t="s">
        <v>53</v>
      </c>
      <c r="D203" s="69" t="s">
        <v>200</v>
      </c>
      <c r="E203" s="17">
        <f>E204</f>
        <v>9150</v>
      </c>
      <c r="F203" s="17">
        <f t="shared" ref="F203:G203" si="37">F204</f>
        <v>9035</v>
      </c>
      <c r="G203" s="17">
        <f t="shared" si="37"/>
        <v>69.88</v>
      </c>
      <c r="H203" s="133">
        <f>G203/F203*100</f>
        <v>0.7734366353071388</v>
      </c>
    </row>
    <row r="204" spans="1:8" ht="13.5" thickBot="1" x14ac:dyDescent="0.25">
      <c r="A204" s="100"/>
      <c r="B204" s="8">
        <v>635</v>
      </c>
      <c r="C204" s="7" t="s">
        <v>53</v>
      </c>
      <c r="D204" s="8" t="s">
        <v>33</v>
      </c>
      <c r="E204" s="17">
        <v>9150</v>
      </c>
      <c r="F204" s="17">
        <v>9035</v>
      </c>
      <c r="G204" s="17">
        <v>69.88</v>
      </c>
      <c r="H204" s="133">
        <f>G204/F204*100</f>
        <v>0.7734366353071388</v>
      </c>
    </row>
    <row r="205" spans="1:8" ht="13.5" thickBot="1" x14ac:dyDescent="0.25">
      <c r="A205" s="245"/>
      <c r="B205" s="8"/>
      <c r="C205" s="7"/>
      <c r="D205" s="8"/>
      <c r="E205" s="17"/>
      <c r="F205" s="17"/>
      <c r="G205" s="17"/>
      <c r="H205" s="133"/>
    </row>
    <row r="206" spans="1:8" ht="14.25" thickBot="1" x14ac:dyDescent="0.25">
      <c r="A206" s="29"/>
      <c r="B206" s="31"/>
      <c r="C206" s="33"/>
      <c r="D206" s="35" t="s">
        <v>89</v>
      </c>
      <c r="E206" s="106">
        <f>E208+E209+E210</f>
        <v>4090</v>
      </c>
      <c r="F206" s="106">
        <f>F208+F209+F210</f>
        <v>4090</v>
      </c>
      <c r="G206" s="106">
        <f>G208+G209+G210</f>
        <v>627.91</v>
      </c>
      <c r="H206" s="134">
        <f>G206/F206*100</f>
        <v>15.352322738386306</v>
      </c>
    </row>
    <row r="207" spans="1:8" ht="13.5" thickBot="1" x14ac:dyDescent="0.25">
      <c r="A207" s="249"/>
      <c r="B207" s="250">
        <v>630</v>
      </c>
      <c r="C207" s="251">
        <v>41</v>
      </c>
      <c r="D207" s="69" t="s">
        <v>203</v>
      </c>
      <c r="E207" s="117">
        <f>SUM(E208:E210)</f>
        <v>4090</v>
      </c>
      <c r="F207" s="117">
        <f t="shared" ref="F207:G207" si="38">SUM(F208:F210)</f>
        <v>4090</v>
      </c>
      <c r="G207" s="117">
        <f t="shared" si="38"/>
        <v>627.91</v>
      </c>
      <c r="H207" s="133">
        <f>G207/F207*100</f>
        <v>15.352322738386306</v>
      </c>
    </row>
    <row r="208" spans="1:8" ht="13.5" thickBot="1" x14ac:dyDescent="0.25">
      <c r="A208" s="100"/>
      <c r="B208" s="8">
        <v>632</v>
      </c>
      <c r="C208" s="7">
        <v>41</v>
      </c>
      <c r="D208" s="8" t="s">
        <v>90</v>
      </c>
      <c r="E208" s="17">
        <v>2060</v>
      </c>
      <c r="F208" s="17">
        <v>2060</v>
      </c>
      <c r="G208" s="17">
        <v>627.91</v>
      </c>
      <c r="H208" s="133">
        <f>G208/F208*100</f>
        <v>30.481067961165049</v>
      </c>
    </row>
    <row r="209" spans="1:8" ht="13.5" thickBot="1" x14ac:dyDescent="0.25">
      <c r="A209" s="100"/>
      <c r="B209" s="8">
        <v>635</v>
      </c>
      <c r="C209" s="7">
        <v>41</v>
      </c>
      <c r="D209" s="8" t="s">
        <v>33</v>
      </c>
      <c r="E209" s="17">
        <v>1500</v>
      </c>
      <c r="F209" s="17">
        <v>1500</v>
      </c>
      <c r="G209" s="17">
        <v>0</v>
      </c>
      <c r="H209" s="133">
        <f t="shared" ref="H209:H210" si="39">G209/F209*100</f>
        <v>0</v>
      </c>
    </row>
    <row r="210" spans="1:8" ht="13.5" thickBot="1" x14ac:dyDescent="0.25">
      <c r="A210" s="203"/>
      <c r="B210" s="8">
        <v>637</v>
      </c>
      <c r="C210" s="7">
        <v>41</v>
      </c>
      <c r="D210" s="8" t="s">
        <v>42</v>
      </c>
      <c r="E210" s="17">
        <v>530</v>
      </c>
      <c r="F210" s="17">
        <v>530</v>
      </c>
      <c r="G210" s="17">
        <v>0</v>
      </c>
      <c r="H210" s="133">
        <f t="shared" si="39"/>
        <v>0</v>
      </c>
    </row>
    <row r="211" spans="1:8" ht="13.5" thickBot="1" x14ac:dyDescent="0.25">
      <c r="A211" s="203"/>
      <c r="B211" s="8"/>
      <c r="C211" s="7"/>
      <c r="D211" s="8"/>
      <c r="E211" s="17"/>
      <c r="F211" s="17"/>
      <c r="G211" s="17"/>
      <c r="H211" s="133"/>
    </row>
    <row r="212" spans="1:8" ht="26.25" thickBot="1" x14ac:dyDescent="0.25">
      <c r="A212" s="103" t="s">
        <v>91</v>
      </c>
      <c r="B212" s="5"/>
      <c r="C212" s="4"/>
      <c r="D212" s="5" t="s">
        <v>92</v>
      </c>
      <c r="E212" s="104">
        <f>E213+E214</f>
        <v>33699</v>
      </c>
      <c r="F212" s="104">
        <f t="shared" ref="F212:G212" si="40">F213+F214</f>
        <v>34499</v>
      </c>
      <c r="G212" s="104">
        <f t="shared" si="40"/>
        <v>7550.1399999999994</v>
      </c>
      <c r="H212" s="141">
        <f>G212/F212*100</f>
        <v>21.88509811878605</v>
      </c>
    </row>
    <row r="213" spans="1:8" ht="13.5" thickBot="1" x14ac:dyDescent="0.25">
      <c r="A213" s="89"/>
      <c r="B213" s="62">
        <v>620</v>
      </c>
      <c r="C213" s="63">
        <v>41</v>
      </c>
      <c r="D213" s="62" t="s">
        <v>82</v>
      </c>
      <c r="E213" s="116">
        <v>699</v>
      </c>
      <c r="F213" s="116">
        <v>699</v>
      </c>
      <c r="G213" s="116">
        <v>25.41</v>
      </c>
      <c r="H213" s="143">
        <f>G213/F213*100</f>
        <v>3.6351931330472107</v>
      </c>
    </row>
    <row r="214" spans="1:8" ht="13.5" thickBot="1" x14ac:dyDescent="0.25">
      <c r="A214" s="87"/>
      <c r="B214" s="57">
        <v>630</v>
      </c>
      <c r="C214" s="43">
        <v>41</v>
      </c>
      <c r="D214" s="57" t="s">
        <v>200</v>
      </c>
      <c r="E214" s="111">
        <f>E215</f>
        <v>33000</v>
      </c>
      <c r="F214" s="111">
        <f t="shared" ref="F214:G214" si="41">F215</f>
        <v>33800</v>
      </c>
      <c r="G214" s="111">
        <f t="shared" si="41"/>
        <v>7524.73</v>
      </c>
      <c r="H214" s="143">
        <f>G214/F214*100</f>
        <v>22.262514792899406</v>
      </c>
    </row>
    <row r="215" spans="1:8" ht="13.5" thickBot="1" x14ac:dyDescent="0.25">
      <c r="A215" s="88"/>
      <c r="B215" s="59">
        <v>637</v>
      </c>
      <c r="C215" s="60">
        <v>41</v>
      </c>
      <c r="D215" s="59" t="s">
        <v>35</v>
      </c>
      <c r="E215" s="112">
        <v>33000</v>
      </c>
      <c r="F215" s="112">
        <v>33800</v>
      </c>
      <c r="G215" s="112">
        <v>7524.73</v>
      </c>
      <c r="H215" s="137">
        <f>G215/F215*100</f>
        <v>22.262514792899406</v>
      </c>
    </row>
    <row r="216" spans="1:8" ht="13.5" thickBot="1" x14ac:dyDescent="0.25">
      <c r="A216" s="89"/>
      <c r="B216" s="90"/>
      <c r="C216" s="64"/>
      <c r="D216" s="90"/>
      <c r="E216" s="115"/>
      <c r="F216" s="115"/>
      <c r="G216" s="115"/>
      <c r="H216" s="143"/>
    </row>
    <row r="217" spans="1:8" ht="13.5" thickBot="1" x14ac:dyDescent="0.25">
      <c r="A217" s="27"/>
      <c r="B217" s="28"/>
      <c r="C217" s="9"/>
      <c r="D217" s="28"/>
      <c r="E217" s="19"/>
      <c r="F217" s="19"/>
      <c r="G217" s="19"/>
      <c r="H217" s="130"/>
    </row>
    <row r="218" spans="1:8" ht="26.25" thickBot="1" x14ac:dyDescent="0.25">
      <c r="A218" s="103" t="s">
        <v>99</v>
      </c>
      <c r="B218" s="5"/>
      <c r="C218" s="4"/>
      <c r="D218" s="5" t="s">
        <v>100</v>
      </c>
      <c r="E218" s="104">
        <f>E219+E220+E221+E225</f>
        <v>11919</v>
      </c>
      <c r="F218" s="104">
        <f t="shared" ref="F218:G218" si="42">F219+F220+F221+F225</f>
        <v>11919</v>
      </c>
      <c r="G218" s="104">
        <f t="shared" si="42"/>
        <v>6136.9</v>
      </c>
      <c r="H218" s="141">
        <f>G218/F218*100</f>
        <v>51.48837989764241</v>
      </c>
    </row>
    <row r="219" spans="1:8" ht="13.5" thickBot="1" x14ac:dyDescent="0.25">
      <c r="A219" s="27"/>
      <c r="B219" s="8">
        <v>610</v>
      </c>
      <c r="C219" s="7">
        <v>41</v>
      </c>
      <c r="D219" s="8" t="s">
        <v>48</v>
      </c>
      <c r="E219" s="17">
        <v>4880</v>
      </c>
      <c r="F219" s="17">
        <v>4880</v>
      </c>
      <c r="G219" s="17">
        <v>1476.67</v>
      </c>
      <c r="H219" s="133">
        <f>G219/F219*100</f>
        <v>30.259631147540983</v>
      </c>
    </row>
    <row r="220" spans="1:8" ht="13.5" thickBot="1" x14ac:dyDescent="0.25">
      <c r="A220" s="27"/>
      <c r="B220" s="8">
        <v>620</v>
      </c>
      <c r="C220" s="7">
        <v>41</v>
      </c>
      <c r="D220" s="8" t="s">
        <v>28</v>
      </c>
      <c r="E220" s="17">
        <v>1706</v>
      </c>
      <c r="F220" s="17">
        <v>1706</v>
      </c>
      <c r="G220" s="17">
        <v>515.9</v>
      </c>
      <c r="H220" s="133">
        <f t="shared" ref="H220:H226" si="43">G220/F220*100</f>
        <v>30.240328253223915</v>
      </c>
    </row>
    <row r="221" spans="1:8" ht="13.5" thickBot="1" x14ac:dyDescent="0.25">
      <c r="A221" s="27"/>
      <c r="B221" s="8">
        <v>630</v>
      </c>
      <c r="C221" s="7">
        <v>41</v>
      </c>
      <c r="D221" s="8" t="s">
        <v>200</v>
      </c>
      <c r="E221" s="17">
        <f>E222+E223+E224</f>
        <v>5300</v>
      </c>
      <c r="F221" s="17">
        <f t="shared" ref="F221:G221" si="44">F222+F223+F224</f>
        <v>5300</v>
      </c>
      <c r="G221" s="17">
        <f t="shared" si="44"/>
        <v>4144.33</v>
      </c>
      <c r="H221" s="133">
        <f t="shared" si="43"/>
        <v>78.194905660377358</v>
      </c>
    </row>
    <row r="222" spans="1:8" ht="13.5" thickBot="1" x14ac:dyDescent="0.25">
      <c r="A222" s="27"/>
      <c r="B222" s="8">
        <v>632</v>
      </c>
      <c r="C222" s="7">
        <v>41</v>
      </c>
      <c r="D222" s="8" t="s">
        <v>30</v>
      </c>
      <c r="E222" s="17">
        <v>4800</v>
      </c>
      <c r="F222" s="17">
        <v>4800</v>
      </c>
      <c r="G222" s="17">
        <v>4144.33</v>
      </c>
      <c r="H222" s="133">
        <f t="shared" si="43"/>
        <v>86.340208333333337</v>
      </c>
    </row>
    <row r="223" spans="1:8" ht="13.5" thickBot="1" x14ac:dyDescent="0.25">
      <c r="A223" s="100"/>
      <c r="B223" s="8">
        <v>633</v>
      </c>
      <c r="C223" s="7">
        <v>41</v>
      </c>
      <c r="D223" s="8" t="s">
        <v>31</v>
      </c>
      <c r="E223" s="17">
        <v>100</v>
      </c>
      <c r="F223" s="17">
        <v>100</v>
      </c>
      <c r="G223" s="17">
        <v>0</v>
      </c>
      <c r="H223" s="133">
        <f t="shared" si="43"/>
        <v>0</v>
      </c>
    </row>
    <row r="224" spans="1:8" ht="13.5" thickBot="1" x14ac:dyDescent="0.25">
      <c r="A224" s="229"/>
      <c r="B224" s="8">
        <v>637</v>
      </c>
      <c r="C224" s="7">
        <v>41</v>
      </c>
      <c r="D224" s="8" t="s">
        <v>35</v>
      </c>
      <c r="E224" s="17">
        <v>400</v>
      </c>
      <c r="F224" s="17">
        <v>400</v>
      </c>
      <c r="G224" s="17">
        <v>0</v>
      </c>
      <c r="H224" s="133">
        <f t="shared" si="43"/>
        <v>0</v>
      </c>
    </row>
    <row r="225" spans="1:8" ht="13.5" thickBot="1" x14ac:dyDescent="0.25">
      <c r="A225" s="238"/>
      <c r="B225" s="8">
        <v>640</v>
      </c>
      <c r="C225" s="7">
        <v>41</v>
      </c>
      <c r="D225" s="8" t="s">
        <v>201</v>
      </c>
      <c r="E225" s="17">
        <f>E226</f>
        <v>33</v>
      </c>
      <c r="F225" s="17">
        <f t="shared" ref="F225:G225" si="45">F226</f>
        <v>33</v>
      </c>
      <c r="G225" s="17">
        <f t="shared" si="45"/>
        <v>0</v>
      </c>
      <c r="H225" s="133">
        <f t="shared" si="43"/>
        <v>0</v>
      </c>
    </row>
    <row r="226" spans="1:8" ht="26.25" thickBot="1" x14ac:dyDescent="0.25">
      <c r="A226" s="27"/>
      <c r="B226" s="8">
        <v>642</v>
      </c>
      <c r="C226" s="7">
        <v>41</v>
      </c>
      <c r="D226" s="8" t="s">
        <v>36</v>
      </c>
      <c r="E226" s="17">
        <v>33</v>
      </c>
      <c r="F226" s="17">
        <v>33</v>
      </c>
      <c r="G226" s="17">
        <v>0</v>
      </c>
      <c r="H226" s="133">
        <f t="shared" si="43"/>
        <v>0</v>
      </c>
    </row>
    <row r="227" spans="1:8" ht="13.5" thickBot="1" x14ac:dyDescent="0.25">
      <c r="A227" s="101"/>
      <c r="B227" s="73"/>
      <c r="C227" s="74"/>
      <c r="D227" s="73"/>
      <c r="E227" s="119"/>
      <c r="F227" s="119"/>
      <c r="G227" s="119"/>
      <c r="H227" s="140"/>
    </row>
    <row r="228" spans="1:8" ht="15" thickBot="1" x14ac:dyDescent="0.25">
      <c r="A228" s="128" t="s">
        <v>161</v>
      </c>
      <c r="B228" s="5"/>
      <c r="C228" s="4"/>
      <c r="D228" s="5" t="s">
        <v>110</v>
      </c>
      <c r="E228" s="104">
        <f>E229+E230</f>
        <v>10945</v>
      </c>
      <c r="F228" s="104">
        <f t="shared" ref="F228:G228" si="46">F229+F230</f>
        <v>10945</v>
      </c>
      <c r="G228" s="104">
        <f t="shared" si="46"/>
        <v>2697.9100000000003</v>
      </c>
      <c r="H228" s="141">
        <f>G228/F228*100</f>
        <v>24.649703060758341</v>
      </c>
    </row>
    <row r="229" spans="1:8" ht="13.5" thickBot="1" x14ac:dyDescent="0.25">
      <c r="A229" s="27"/>
      <c r="B229" s="8">
        <v>620</v>
      </c>
      <c r="C229" s="7">
        <v>41</v>
      </c>
      <c r="D229" s="8" t="s">
        <v>28</v>
      </c>
      <c r="E229" s="17">
        <v>245</v>
      </c>
      <c r="F229" s="17">
        <v>245</v>
      </c>
      <c r="G229" s="17">
        <v>76.510000000000005</v>
      </c>
      <c r="H229" s="133">
        <f>G229/F229*100</f>
        <v>31.228571428571435</v>
      </c>
    </row>
    <row r="230" spans="1:8" ht="13.5" thickBot="1" x14ac:dyDescent="0.25">
      <c r="A230" s="27"/>
      <c r="B230" s="8">
        <v>630</v>
      </c>
      <c r="C230" s="7">
        <v>41</v>
      </c>
      <c r="D230" s="8" t="s">
        <v>200</v>
      </c>
      <c r="E230" s="17">
        <f>E231</f>
        <v>10700</v>
      </c>
      <c r="F230" s="17">
        <f t="shared" ref="F230:G230" si="47">F231</f>
        <v>10700</v>
      </c>
      <c r="G230" s="17">
        <f t="shared" si="47"/>
        <v>2621.4</v>
      </c>
      <c r="H230" s="133">
        <f>G230/F230*100</f>
        <v>24.499065420560747</v>
      </c>
    </row>
    <row r="231" spans="1:8" ht="13.5" thickBot="1" x14ac:dyDescent="0.25">
      <c r="A231" s="27"/>
      <c r="B231" s="8">
        <v>637</v>
      </c>
      <c r="C231" s="7">
        <v>41</v>
      </c>
      <c r="D231" s="8" t="s">
        <v>35</v>
      </c>
      <c r="E231" s="17">
        <v>10700</v>
      </c>
      <c r="F231" s="17">
        <v>10700</v>
      </c>
      <c r="G231" s="17">
        <v>2621.4</v>
      </c>
      <c r="H231" s="133">
        <f>G231/F231*100</f>
        <v>24.499065420560747</v>
      </c>
    </row>
    <row r="232" spans="1:8" ht="13.5" thickBot="1" x14ac:dyDescent="0.25">
      <c r="A232" s="67"/>
      <c r="B232" s="12"/>
      <c r="C232" s="11"/>
      <c r="D232" s="12"/>
      <c r="E232" s="18"/>
      <c r="F232" s="18"/>
      <c r="G232" s="18"/>
      <c r="H232" s="138"/>
    </row>
    <row r="233" spans="1:8" ht="15" thickBot="1" x14ac:dyDescent="0.25">
      <c r="A233" s="252" t="s">
        <v>194</v>
      </c>
      <c r="B233" s="253"/>
      <c r="C233" s="254"/>
      <c r="D233" s="253" t="s">
        <v>116</v>
      </c>
      <c r="E233" s="255">
        <f>E235</f>
        <v>4000</v>
      </c>
      <c r="F233" s="255">
        <f t="shared" ref="F233:G233" si="48">F235</f>
        <v>4000</v>
      </c>
      <c r="G233" s="255">
        <f t="shared" si="48"/>
        <v>1107</v>
      </c>
      <c r="H233" s="256">
        <f>G233/F233*100</f>
        <v>27.675000000000001</v>
      </c>
    </row>
    <row r="234" spans="1:8" ht="15.75" thickBot="1" x14ac:dyDescent="0.25">
      <c r="A234" s="257"/>
      <c r="B234" s="258">
        <v>630</v>
      </c>
      <c r="C234" s="259">
        <v>41</v>
      </c>
      <c r="D234" s="258" t="s">
        <v>200</v>
      </c>
      <c r="E234" s="260">
        <f>E235</f>
        <v>4000</v>
      </c>
      <c r="F234" s="263">
        <f t="shared" ref="F234:G234" si="49">F235</f>
        <v>4000</v>
      </c>
      <c r="G234" s="260">
        <f t="shared" si="49"/>
        <v>1107</v>
      </c>
      <c r="H234" s="191">
        <f>G234/F234*100</f>
        <v>27.675000000000001</v>
      </c>
    </row>
    <row r="235" spans="1:8" ht="13.5" thickBot="1" x14ac:dyDescent="0.25">
      <c r="A235" s="87"/>
      <c r="B235" s="57">
        <v>637</v>
      </c>
      <c r="C235" s="43">
        <v>41</v>
      </c>
      <c r="D235" s="57" t="s">
        <v>35</v>
      </c>
      <c r="E235" s="111">
        <v>4000</v>
      </c>
      <c r="F235" s="111">
        <v>4000</v>
      </c>
      <c r="G235" s="111">
        <v>1107</v>
      </c>
      <c r="H235" s="137">
        <f>G235/F235*100</f>
        <v>27.675000000000001</v>
      </c>
    </row>
    <row r="236" spans="1:8" ht="13.5" thickBot="1" x14ac:dyDescent="0.25">
      <c r="A236" s="89"/>
      <c r="B236" s="62"/>
      <c r="C236" s="63"/>
      <c r="D236" s="62"/>
      <c r="E236" s="116"/>
      <c r="F236" s="116"/>
      <c r="G236" s="116"/>
      <c r="H236" s="144"/>
    </row>
    <row r="237" spans="1:8" ht="13.5" thickBot="1" x14ac:dyDescent="0.25">
      <c r="A237" s="27"/>
      <c r="B237" s="8"/>
      <c r="C237" s="7"/>
      <c r="D237" s="8"/>
      <c r="E237" s="17"/>
      <c r="F237" s="17"/>
      <c r="G237" s="17"/>
      <c r="H237" s="133"/>
    </row>
    <row r="238" spans="1:8" ht="14.25" x14ac:dyDescent="0.2">
      <c r="A238" s="299" t="s">
        <v>119</v>
      </c>
      <c r="B238" s="299"/>
      <c r="C238" s="301"/>
      <c r="D238" s="91" t="s">
        <v>120</v>
      </c>
      <c r="E238" s="287">
        <f>E240+E241</f>
        <v>16768</v>
      </c>
      <c r="F238" s="287">
        <f t="shared" ref="F238:G238" si="50">F240+F241</f>
        <v>16768</v>
      </c>
      <c r="G238" s="287">
        <f t="shared" si="50"/>
        <v>4227.99</v>
      </c>
      <c r="H238" s="289">
        <f>G238/F238*100</f>
        <v>25.214635019083971</v>
      </c>
    </row>
    <row r="239" spans="1:8" ht="15" thickBot="1" x14ac:dyDescent="0.25">
      <c r="A239" s="300"/>
      <c r="B239" s="300"/>
      <c r="C239" s="302"/>
      <c r="D239" s="92" t="s">
        <v>121</v>
      </c>
      <c r="E239" s="288"/>
      <c r="F239" s="288"/>
      <c r="G239" s="288"/>
      <c r="H239" s="290"/>
    </row>
    <row r="240" spans="1:8" ht="13.5" thickBot="1" x14ac:dyDescent="0.25">
      <c r="A240" s="68"/>
      <c r="B240" s="69">
        <v>620</v>
      </c>
      <c r="C240" s="70">
        <v>41</v>
      </c>
      <c r="D240" s="69" t="s">
        <v>28</v>
      </c>
      <c r="E240" s="117">
        <v>1398</v>
      </c>
      <c r="F240" s="117">
        <v>1398</v>
      </c>
      <c r="G240" s="117">
        <v>177.86</v>
      </c>
      <c r="H240" s="139">
        <f>G240/F240*100</f>
        <v>12.722460658082976</v>
      </c>
    </row>
    <row r="241" spans="1:8" ht="13.5" thickBot="1" x14ac:dyDescent="0.25">
      <c r="A241" s="68"/>
      <c r="B241" s="69">
        <v>630</v>
      </c>
      <c r="C241" s="70">
        <v>41</v>
      </c>
      <c r="D241" s="69" t="s">
        <v>200</v>
      </c>
      <c r="E241" s="117">
        <f>E242+E243+E244</f>
        <v>15370</v>
      </c>
      <c r="F241" s="117">
        <f t="shared" ref="F241:G241" si="51">F242+F243+F244</f>
        <v>15370</v>
      </c>
      <c r="G241" s="117">
        <f t="shared" si="51"/>
        <v>4050.13</v>
      </c>
      <c r="H241" s="139">
        <f>G241/F241*100</f>
        <v>26.3508783344177</v>
      </c>
    </row>
    <row r="242" spans="1:8" ht="13.5" thickBot="1" x14ac:dyDescent="0.25">
      <c r="A242" s="68"/>
      <c r="B242" s="69">
        <v>633</v>
      </c>
      <c r="C242" s="70">
        <v>41</v>
      </c>
      <c r="D242" s="69" t="s">
        <v>31</v>
      </c>
      <c r="E242" s="117">
        <v>900</v>
      </c>
      <c r="F242" s="117">
        <v>900</v>
      </c>
      <c r="G242" s="117">
        <v>390.33</v>
      </c>
      <c r="H242" s="139">
        <f t="shared" ref="H242:H244" si="52">G242/F242*100</f>
        <v>43.37</v>
      </c>
    </row>
    <row r="243" spans="1:8" ht="13.5" thickBot="1" x14ac:dyDescent="0.25">
      <c r="A243" s="68"/>
      <c r="B243" s="69">
        <v>636</v>
      </c>
      <c r="C243" s="70">
        <v>41</v>
      </c>
      <c r="D243" s="69" t="s">
        <v>72</v>
      </c>
      <c r="E243" s="117">
        <v>500</v>
      </c>
      <c r="F243" s="117">
        <v>500</v>
      </c>
      <c r="G243" s="117">
        <v>40</v>
      </c>
      <c r="H243" s="139">
        <f t="shared" si="52"/>
        <v>8</v>
      </c>
    </row>
    <row r="244" spans="1:8" ht="13.5" thickBot="1" x14ac:dyDescent="0.25">
      <c r="A244" s="68"/>
      <c r="B244" s="69">
        <v>637</v>
      </c>
      <c r="C244" s="70">
        <v>41</v>
      </c>
      <c r="D244" s="69" t="s">
        <v>35</v>
      </c>
      <c r="E244" s="117">
        <v>13970</v>
      </c>
      <c r="F244" s="117">
        <v>13970</v>
      </c>
      <c r="G244" s="117">
        <v>3619.8</v>
      </c>
      <c r="H244" s="139">
        <f t="shared" si="52"/>
        <v>25.911238367931283</v>
      </c>
    </row>
    <row r="245" spans="1:8" ht="13.5" thickBot="1" x14ac:dyDescent="0.25">
      <c r="A245" s="67"/>
      <c r="B245" s="8"/>
      <c r="C245" s="7"/>
      <c r="D245" s="8"/>
      <c r="E245" s="17"/>
      <c r="F245" s="17"/>
      <c r="G245" s="17"/>
      <c r="H245" s="139"/>
    </row>
    <row r="247" spans="1:8" x14ac:dyDescent="0.2">
      <c r="A247" s="244"/>
    </row>
    <row r="248" spans="1:8" x14ac:dyDescent="0.2">
      <c r="A248" s="244"/>
    </row>
    <row r="249" spans="1:8" x14ac:dyDescent="0.2">
      <c r="A249" s="244"/>
    </row>
    <row r="252" spans="1:8" ht="13.5" thickBot="1" x14ac:dyDescent="0.25"/>
    <row r="253" spans="1:8" ht="26.45" customHeight="1" x14ac:dyDescent="0.2">
      <c r="A253" s="297" t="s">
        <v>73</v>
      </c>
      <c r="B253" s="277" t="s">
        <v>0</v>
      </c>
      <c r="C253" s="277" t="s">
        <v>1</v>
      </c>
      <c r="D253" s="277" t="s">
        <v>2</v>
      </c>
      <c r="E253" s="277" t="s">
        <v>184</v>
      </c>
      <c r="F253" s="277" t="s">
        <v>205</v>
      </c>
      <c r="G253" s="277" t="s">
        <v>175</v>
      </c>
      <c r="H253" s="277" t="s">
        <v>5</v>
      </c>
    </row>
    <row r="254" spans="1:8" ht="13.5" thickBot="1" x14ac:dyDescent="0.25">
      <c r="A254" s="298"/>
      <c r="B254" s="278"/>
      <c r="C254" s="278"/>
      <c r="D254" s="278"/>
      <c r="E254" s="278"/>
      <c r="F254" s="278" t="s">
        <v>188</v>
      </c>
      <c r="G254" s="278"/>
      <c r="H254" s="278"/>
    </row>
    <row r="255" spans="1:8" ht="13.5" thickBot="1" x14ac:dyDescent="0.25">
      <c r="A255" s="61"/>
      <c r="B255" s="62"/>
      <c r="C255" s="63"/>
      <c r="D255" s="62"/>
      <c r="E255" s="116"/>
      <c r="F255" s="116"/>
      <c r="G255" s="116"/>
      <c r="H255" s="144"/>
    </row>
    <row r="256" spans="1:8" ht="26.25" thickBot="1" x14ac:dyDescent="0.25">
      <c r="A256" s="215" t="s">
        <v>128</v>
      </c>
      <c r="B256" s="216">
        <v>640</v>
      </c>
      <c r="C256" s="217"/>
      <c r="D256" s="216" t="s">
        <v>201</v>
      </c>
      <c r="E256" s="218">
        <f>E257</f>
        <v>7500</v>
      </c>
      <c r="F256" s="218">
        <f t="shared" ref="F256:G256" si="53">F257</f>
        <v>7500</v>
      </c>
      <c r="G256" s="218">
        <f t="shared" si="53"/>
        <v>2055</v>
      </c>
      <c r="H256" s="219">
        <f t="shared" ref="H256:H257" si="54">G256/F256*100</f>
        <v>27.400000000000002</v>
      </c>
    </row>
    <row r="257" spans="1:8" ht="26.25" thickBot="1" x14ac:dyDescent="0.25">
      <c r="A257" s="188"/>
      <c r="B257" s="57">
        <v>642</v>
      </c>
      <c r="C257" s="43" t="s">
        <v>71</v>
      </c>
      <c r="D257" s="57" t="s">
        <v>132</v>
      </c>
      <c r="E257" s="111">
        <v>7500</v>
      </c>
      <c r="F257" s="111">
        <v>7500</v>
      </c>
      <c r="G257" s="111">
        <v>2055</v>
      </c>
      <c r="H257" s="213">
        <f t="shared" si="54"/>
        <v>27.400000000000002</v>
      </c>
    </row>
    <row r="258" spans="1:8" ht="15" thickBot="1" x14ac:dyDescent="0.25">
      <c r="A258" s="61"/>
      <c r="B258" s="62"/>
      <c r="C258" s="63"/>
      <c r="D258" s="62"/>
      <c r="E258" s="116"/>
      <c r="F258" s="116"/>
      <c r="G258" s="116"/>
      <c r="H258" s="214"/>
    </row>
    <row r="259" spans="1:8" ht="15" thickBot="1" x14ac:dyDescent="0.25">
      <c r="A259" s="187" t="s">
        <v>162</v>
      </c>
      <c r="B259" s="47">
        <v>640</v>
      </c>
      <c r="C259" s="49"/>
      <c r="D259" s="47" t="s">
        <v>201</v>
      </c>
      <c r="E259" s="108">
        <f>E260</f>
        <v>3000</v>
      </c>
      <c r="F259" s="108">
        <f t="shared" ref="F259:G259" si="55">F260</f>
        <v>3000</v>
      </c>
      <c r="G259" s="108">
        <f t="shared" si="55"/>
        <v>760</v>
      </c>
      <c r="H259" s="136">
        <f>G259/F259*100</f>
        <v>25.333333333333336</v>
      </c>
    </row>
    <row r="260" spans="1:8" ht="26.25" thickBot="1" x14ac:dyDescent="0.25">
      <c r="A260" s="27"/>
      <c r="B260" s="8">
        <v>642</v>
      </c>
      <c r="C260" s="7">
        <v>41</v>
      </c>
      <c r="D260" s="8" t="s">
        <v>36</v>
      </c>
      <c r="E260" s="17">
        <v>3000</v>
      </c>
      <c r="F260" s="17">
        <v>3000</v>
      </c>
      <c r="G260" s="17">
        <v>760</v>
      </c>
      <c r="H260" s="133">
        <f>G260/F260*100</f>
        <v>25.333333333333336</v>
      </c>
    </row>
    <row r="261" spans="1:8" ht="13.5" thickBot="1" x14ac:dyDescent="0.25">
      <c r="A261" s="100"/>
      <c r="B261" s="8"/>
      <c r="C261" s="7"/>
      <c r="D261" s="8"/>
      <c r="E261" s="17"/>
      <c r="F261" s="17"/>
      <c r="G261" s="17"/>
      <c r="H261" s="133"/>
    </row>
    <row r="262" spans="1:8" ht="13.5" thickBot="1" x14ac:dyDescent="0.25">
      <c r="A262" s="100"/>
      <c r="B262" s="8"/>
      <c r="C262" s="7"/>
      <c r="D262" s="8"/>
      <c r="E262" s="17"/>
      <c r="F262" s="17"/>
      <c r="G262" s="17"/>
      <c r="H262" s="133"/>
    </row>
    <row r="263" spans="1:8" ht="16.5" thickBot="1" x14ac:dyDescent="0.25">
      <c r="A263" s="97"/>
      <c r="B263" s="98"/>
      <c r="C263" s="14"/>
      <c r="D263" s="15" t="s">
        <v>21</v>
      </c>
      <c r="E263" s="151">
        <f>E259+E256+E238+E233+E228+E218+E212+E191+E159+E155+E148+E143+E139+E132+E98+E86+E82+E66</f>
        <v>1927763</v>
      </c>
      <c r="F263" s="151">
        <f>F259+F256+F238+F233+F228+F218+F212+F191+F159+F155+F148+F143+F139+F132+F98+F86+F82+F66</f>
        <v>1848699.5699999998</v>
      </c>
      <c r="G263" s="151">
        <f>G259+G256+G238+G233+G228+G218+G212+G191+G159+G155+G148+G143+G139+G132+G98+G86+G82+G66</f>
        <v>764604.64999999991</v>
      </c>
      <c r="H263" s="150">
        <f>G263/F263*100</f>
        <v>41.359053813162291</v>
      </c>
    </row>
    <row r="267" spans="1:8" ht="16.5" thickBot="1" x14ac:dyDescent="0.3">
      <c r="B267" s="268" t="s">
        <v>164</v>
      </c>
      <c r="C267" s="268"/>
      <c r="D267" s="268"/>
      <c r="E267" s="269" t="s">
        <v>143</v>
      </c>
      <c r="F267" s="269"/>
      <c r="G267" s="269"/>
    </row>
    <row r="268" spans="1:8" ht="25.5" x14ac:dyDescent="0.2">
      <c r="B268" s="273" t="s">
        <v>0</v>
      </c>
      <c r="C268" s="277" t="s">
        <v>1</v>
      </c>
      <c r="D268" s="277" t="s">
        <v>2</v>
      </c>
      <c r="E268" s="277" t="s">
        <v>184</v>
      </c>
      <c r="F268" s="261" t="s">
        <v>190</v>
      </c>
      <c r="G268" s="277" t="s">
        <v>175</v>
      </c>
      <c r="H268" s="277" t="s">
        <v>5</v>
      </c>
    </row>
    <row r="269" spans="1:8" ht="13.5" thickBot="1" x14ac:dyDescent="0.25">
      <c r="B269" s="274"/>
      <c r="C269" s="278"/>
      <c r="D269" s="278"/>
      <c r="E269" s="278"/>
      <c r="F269" s="262" t="s">
        <v>188</v>
      </c>
      <c r="G269" s="278"/>
      <c r="H269" s="278"/>
    </row>
    <row r="270" spans="1:8" ht="14.25" thickBot="1" x14ac:dyDescent="0.25">
      <c r="B270" s="152"/>
      <c r="C270" s="153"/>
      <c r="D270" s="153"/>
      <c r="E270" s="175"/>
      <c r="F270" s="175"/>
      <c r="G270" s="175"/>
      <c r="H270" s="167"/>
    </row>
    <row r="271" spans="1:8" ht="13.5" thickBot="1" x14ac:dyDescent="0.25">
      <c r="B271" s="220">
        <v>321</v>
      </c>
      <c r="C271" s="221" t="s">
        <v>178</v>
      </c>
      <c r="D271" s="221" t="s">
        <v>181</v>
      </c>
      <c r="E271" s="222">
        <v>0</v>
      </c>
      <c r="F271" s="222">
        <v>5845</v>
      </c>
      <c r="G271" s="222">
        <v>676</v>
      </c>
      <c r="H271" s="232">
        <f t="shared" ref="H271:H274" si="56">G271/F271*100</f>
        <v>11.565440547476475</v>
      </c>
    </row>
    <row r="272" spans="1:8" ht="26.25" thickBot="1" x14ac:dyDescent="0.25">
      <c r="B272" s="101">
        <v>322</v>
      </c>
      <c r="C272" s="74">
        <v>111</v>
      </c>
      <c r="D272" s="12" t="s">
        <v>146</v>
      </c>
      <c r="E272" s="119">
        <v>0</v>
      </c>
      <c r="F272" s="119">
        <v>35000</v>
      </c>
      <c r="G272" s="119">
        <v>10000</v>
      </c>
      <c r="H272" s="232">
        <f t="shared" si="56"/>
        <v>28.571428571428569</v>
      </c>
    </row>
    <row r="273" spans="1:8" ht="16.5" thickBot="1" x14ac:dyDescent="0.25">
      <c r="B273" s="154"/>
      <c r="C273" s="155"/>
      <c r="D273" s="155"/>
      <c r="E273" s="176"/>
      <c r="F273" s="176"/>
      <c r="G273" s="176"/>
      <c r="H273" s="168"/>
    </row>
    <row r="274" spans="1:8" ht="16.5" thickBot="1" x14ac:dyDescent="0.25">
      <c r="B274" s="156"/>
      <c r="C274" s="15"/>
      <c r="D274" s="15" t="s">
        <v>21</v>
      </c>
      <c r="E274" s="20">
        <f>E272+E271</f>
        <v>0</v>
      </c>
      <c r="F274" s="20">
        <f t="shared" ref="F274:G274" si="57">F272+F271</f>
        <v>40845</v>
      </c>
      <c r="G274" s="20">
        <f t="shared" si="57"/>
        <v>10676</v>
      </c>
      <c r="H274" s="233">
        <f t="shared" si="56"/>
        <v>26.1378381686865</v>
      </c>
    </row>
    <row r="282" spans="1:8" ht="16.5" thickBot="1" x14ac:dyDescent="0.3">
      <c r="B282" s="268" t="s">
        <v>167</v>
      </c>
      <c r="C282" s="268"/>
      <c r="D282" s="268"/>
      <c r="E282" s="269" t="s">
        <v>143</v>
      </c>
      <c r="F282" s="269"/>
      <c r="G282" s="269"/>
    </row>
    <row r="283" spans="1:8" ht="37.5" customHeight="1" x14ac:dyDescent="0.2">
      <c r="A283" s="279" t="s">
        <v>22</v>
      </c>
      <c r="B283" s="273" t="s">
        <v>0</v>
      </c>
      <c r="C283" s="277" t="s">
        <v>1</v>
      </c>
      <c r="D283" s="277" t="s">
        <v>2</v>
      </c>
      <c r="E283" s="277" t="s">
        <v>184</v>
      </c>
      <c r="F283" s="277" t="s">
        <v>204</v>
      </c>
      <c r="G283" s="277" t="s">
        <v>175</v>
      </c>
      <c r="H283" s="277" t="s">
        <v>5</v>
      </c>
    </row>
    <row r="284" spans="1:8" ht="13.5" thickBot="1" x14ac:dyDescent="0.25">
      <c r="A284" s="280"/>
      <c r="B284" s="274"/>
      <c r="C284" s="278"/>
      <c r="D284" s="278"/>
      <c r="E284" s="278"/>
      <c r="F284" s="278"/>
      <c r="G284" s="278"/>
      <c r="H284" s="278"/>
    </row>
    <row r="285" spans="1:8" ht="15" thickBot="1" x14ac:dyDescent="0.25">
      <c r="A285" s="68"/>
      <c r="B285" s="69"/>
      <c r="C285" s="159"/>
      <c r="D285" s="69"/>
      <c r="E285" s="117"/>
      <c r="F285" s="117"/>
      <c r="G285" s="117"/>
      <c r="H285" s="214"/>
    </row>
    <row r="286" spans="1:8" ht="29.25" thickBot="1" x14ac:dyDescent="0.25">
      <c r="A286" s="189" t="s">
        <v>152</v>
      </c>
      <c r="B286" s="92"/>
      <c r="C286" s="158"/>
      <c r="D286" s="92" t="s">
        <v>147</v>
      </c>
      <c r="E286" s="104">
        <f>E287+E288</f>
        <v>54000</v>
      </c>
      <c r="F286" s="104">
        <f>F287+F288</f>
        <v>57500</v>
      </c>
      <c r="G286" s="104">
        <f>G287+G288</f>
        <v>0</v>
      </c>
      <c r="H286" s="141">
        <f>G286/F286*100</f>
        <v>0</v>
      </c>
    </row>
    <row r="287" spans="1:8" ht="13.5" thickBot="1" x14ac:dyDescent="0.25">
      <c r="A287" s="68"/>
      <c r="B287" s="69">
        <v>717</v>
      </c>
      <c r="C287" s="159">
        <v>46</v>
      </c>
      <c r="D287" s="69" t="s">
        <v>170</v>
      </c>
      <c r="E287" s="117">
        <v>35000</v>
      </c>
      <c r="F287" s="117">
        <v>38500</v>
      </c>
      <c r="G287" s="117">
        <v>0</v>
      </c>
      <c r="H287" s="139">
        <f>G287/F287*100</f>
        <v>0</v>
      </c>
    </row>
    <row r="288" spans="1:8" ht="13.5" thickBot="1" x14ac:dyDescent="0.25">
      <c r="A288" s="68"/>
      <c r="B288" s="69">
        <v>717</v>
      </c>
      <c r="C288" s="159">
        <v>46</v>
      </c>
      <c r="D288" s="69" t="s">
        <v>195</v>
      </c>
      <c r="E288" s="117">
        <v>19000</v>
      </c>
      <c r="F288" s="117">
        <v>19000</v>
      </c>
      <c r="G288" s="117">
        <v>0</v>
      </c>
      <c r="H288" s="139">
        <v>0</v>
      </c>
    </row>
    <row r="289" spans="1:8" ht="13.5" thickBot="1" x14ac:dyDescent="0.25">
      <c r="A289" s="68"/>
      <c r="B289" s="69"/>
      <c r="C289" s="159"/>
      <c r="D289" s="69"/>
      <c r="E289" s="117"/>
      <c r="F289" s="117"/>
      <c r="G289" s="117"/>
      <c r="H289" s="139"/>
    </row>
    <row r="290" spans="1:8" ht="29.25" thickBot="1" x14ac:dyDescent="0.25">
      <c r="A290" s="190" t="s">
        <v>163</v>
      </c>
      <c r="B290" s="160"/>
      <c r="C290" s="161"/>
      <c r="D290" s="162" t="s">
        <v>147</v>
      </c>
      <c r="E290" s="172">
        <f>E291</f>
        <v>41600</v>
      </c>
      <c r="F290" s="172">
        <f t="shared" ref="F290:G290" si="58">F291</f>
        <v>46600</v>
      </c>
      <c r="G290" s="172">
        <f t="shared" si="58"/>
        <v>7666</v>
      </c>
      <c r="H290" s="169">
        <f>G290/F290*100</f>
        <v>16.450643776824034</v>
      </c>
    </row>
    <row r="291" spans="1:8" ht="13.5" thickBot="1" x14ac:dyDescent="0.25">
      <c r="A291" s="68"/>
      <c r="B291" s="69">
        <v>716</v>
      </c>
      <c r="C291" s="159">
        <v>46</v>
      </c>
      <c r="D291" s="69" t="s">
        <v>148</v>
      </c>
      <c r="E291" s="117">
        <v>41600</v>
      </c>
      <c r="F291" s="117">
        <v>46600</v>
      </c>
      <c r="G291" s="117">
        <v>7666</v>
      </c>
      <c r="H291" s="139">
        <f>G291/F291*100</f>
        <v>16.450643776824034</v>
      </c>
    </row>
    <row r="292" spans="1:8" ht="13.5" thickBot="1" x14ac:dyDescent="0.25">
      <c r="A292" s="101"/>
      <c r="B292" s="73"/>
      <c r="C292" s="163"/>
      <c r="D292" s="69"/>
      <c r="E292" s="119"/>
      <c r="F292" s="119"/>
      <c r="G292" s="119"/>
      <c r="H292" s="140"/>
    </row>
    <row r="293" spans="1:8" ht="29.25" thickBot="1" x14ac:dyDescent="0.25">
      <c r="A293" s="189" t="s">
        <v>154</v>
      </c>
      <c r="B293" s="92"/>
      <c r="C293" s="158"/>
      <c r="D293" s="92" t="s">
        <v>52</v>
      </c>
      <c r="E293" s="104">
        <f>E295+E294</f>
        <v>95000</v>
      </c>
      <c r="F293" s="104">
        <f t="shared" ref="F293:G293" si="59">F295+F294</f>
        <v>133000</v>
      </c>
      <c r="G293" s="104">
        <f t="shared" si="59"/>
        <v>0</v>
      </c>
      <c r="H293" s="141">
        <f>G293/F293*100</f>
        <v>0</v>
      </c>
    </row>
    <row r="294" spans="1:8" ht="15.75" thickBot="1" x14ac:dyDescent="0.25">
      <c r="A294" s="234"/>
      <c r="B294" s="235">
        <v>714</v>
      </c>
      <c r="C294" s="236">
        <v>46.110999999999997</v>
      </c>
      <c r="D294" s="235" t="s">
        <v>196</v>
      </c>
      <c r="E294" s="231">
        <v>0</v>
      </c>
      <c r="F294" s="231">
        <v>43000</v>
      </c>
      <c r="G294" s="231">
        <v>0</v>
      </c>
      <c r="H294" s="213">
        <v>0</v>
      </c>
    </row>
    <row r="295" spans="1:8" ht="26.25" thickBot="1" x14ac:dyDescent="0.25">
      <c r="A295" s="68"/>
      <c r="B295" s="69">
        <v>717</v>
      </c>
      <c r="C295" s="159">
        <v>46</v>
      </c>
      <c r="D295" s="69" t="s">
        <v>149</v>
      </c>
      <c r="E295" s="117">
        <v>95000</v>
      </c>
      <c r="F295" s="117">
        <v>90000</v>
      </c>
      <c r="G295" s="117">
        <v>0</v>
      </c>
      <c r="H295" s="139">
        <f>G295/F295*100</f>
        <v>0</v>
      </c>
    </row>
    <row r="296" spans="1:8" ht="13.5" thickBot="1" x14ac:dyDescent="0.25">
      <c r="A296" s="68"/>
      <c r="B296" s="164"/>
      <c r="C296" s="165"/>
      <c r="D296" s="164"/>
      <c r="E296" s="173"/>
      <c r="F296" s="173"/>
      <c r="G296" s="173"/>
      <c r="H296" s="170"/>
    </row>
    <row r="297" spans="1:8" ht="29.25" thickBot="1" x14ac:dyDescent="0.25">
      <c r="A297" s="189" t="s">
        <v>157</v>
      </c>
      <c r="B297" s="92"/>
      <c r="C297" s="22"/>
      <c r="D297" s="92" t="s">
        <v>58</v>
      </c>
      <c r="E297" s="104">
        <f>E298</f>
        <v>2500</v>
      </c>
      <c r="F297" s="104">
        <f t="shared" ref="F297:G297" si="60">F298</f>
        <v>2500</v>
      </c>
      <c r="G297" s="104">
        <f t="shared" si="60"/>
        <v>1960</v>
      </c>
      <c r="H297" s="141">
        <f>G297/F297*100</f>
        <v>78.400000000000006</v>
      </c>
    </row>
    <row r="298" spans="1:8" ht="13.5" thickBot="1" x14ac:dyDescent="0.25">
      <c r="A298" s="102"/>
      <c r="B298" s="69">
        <v>717</v>
      </c>
      <c r="C298" s="159">
        <v>46</v>
      </c>
      <c r="D298" s="69" t="s">
        <v>197</v>
      </c>
      <c r="E298" s="117">
        <v>2500</v>
      </c>
      <c r="F298" s="117">
        <v>2500</v>
      </c>
      <c r="G298" s="117">
        <v>1960</v>
      </c>
      <c r="H298" s="139">
        <f>G298/F298*100</f>
        <v>78.400000000000006</v>
      </c>
    </row>
    <row r="299" spans="1:8" ht="13.5" thickBot="1" x14ac:dyDescent="0.25">
      <c r="A299" s="102"/>
      <c r="B299" s="69"/>
      <c r="C299" s="78"/>
      <c r="D299" s="69"/>
      <c r="E299" s="117"/>
      <c r="F299" s="117"/>
      <c r="G299" s="117"/>
      <c r="H299" s="139"/>
    </row>
    <row r="300" spans="1:8" ht="29.25" thickBot="1" x14ac:dyDescent="0.25">
      <c r="A300" s="189" t="s">
        <v>159</v>
      </c>
      <c r="B300" s="92"/>
      <c r="C300" s="158"/>
      <c r="D300" s="92" t="s">
        <v>61</v>
      </c>
      <c r="E300" s="104">
        <f>E302+E301</f>
        <v>102100</v>
      </c>
      <c r="F300" s="104">
        <f t="shared" ref="F300:G300" si="61">F302+F301</f>
        <v>94900</v>
      </c>
      <c r="G300" s="104">
        <f t="shared" si="61"/>
        <v>660.48</v>
      </c>
      <c r="H300" s="141">
        <f>G300/F300*100</f>
        <v>0.69597471022128554</v>
      </c>
    </row>
    <row r="301" spans="1:8" ht="15.75" thickBot="1" x14ac:dyDescent="0.25">
      <c r="A301" s="234"/>
      <c r="B301" s="235">
        <v>713</v>
      </c>
      <c r="C301" s="236">
        <v>46</v>
      </c>
      <c r="D301" s="235" t="s">
        <v>198</v>
      </c>
      <c r="E301" s="231">
        <v>45000</v>
      </c>
      <c r="F301" s="231">
        <v>51000</v>
      </c>
      <c r="G301" s="231">
        <v>660.48</v>
      </c>
      <c r="H301" s="139">
        <f>G301/F301*100</f>
        <v>1.2950588235294118</v>
      </c>
    </row>
    <row r="302" spans="1:8" ht="26.25" thickBot="1" x14ac:dyDescent="0.25">
      <c r="A302" s="68"/>
      <c r="B302" s="69">
        <v>717</v>
      </c>
      <c r="C302" s="159">
        <v>46.110999999999997</v>
      </c>
      <c r="D302" s="69" t="s">
        <v>149</v>
      </c>
      <c r="E302" s="117">
        <v>57100</v>
      </c>
      <c r="F302" s="117">
        <v>43900</v>
      </c>
      <c r="G302" s="117">
        <v>0</v>
      </c>
      <c r="H302" s="139">
        <f>G302/F302*100</f>
        <v>0</v>
      </c>
    </row>
    <row r="303" spans="1:8" ht="13.5" thickBot="1" x14ac:dyDescent="0.25">
      <c r="A303" s="102"/>
      <c r="B303" s="69"/>
      <c r="C303" s="159"/>
      <c r="D303" s="69"/>
      <c r="E303" s="117"/>
      <c r="F303" s="117"/>
      <c r="G303" s="117"/>
      <c r="H303" s="139"/>
    </row>
    <row r="304" spans="1:8" ht="29.25" thickBot="1" x14ac:dyDescent="0.25">
      <c r="A304" s="189" t="s">
        <v>160</v>
      </c>
      <c r="B304" s="92"/>
      <c r="C304" s="22"/>
      <c r="D304" s="92" t="s">
        <v>74</v>
      </c>
      <c r="E304" s="104">
        <f>E305</f>
        <v>47700</v>
      </c>
      <c r="F304" s="104">
        <f t="shared" ref="F304:G304" si="62">F305</f>
        <v>2700</v>
      </c>
      <c r="G304" s="104">
        <f t="shared" si="62"/>
        <v>0</v>
      </c>
      <c r="H304" s="141">
        <v>0</v>
      </c>
    </row>
    <row r="305" spans="1:8" ht="26.25" thickBot="1" x14ac:dyDescent="0.25">
      <c r="A305" s="102"/>
      <c r="B305" s="69">
        <v>717</v>
      </c>
      <c r="C305" s="159" t="s">
        <v>199</v>
      </c>
      <c r="D305" s="69" t="s">
        <v>149</v>
      </c>
      <c r="E305" s="117">
        <v>47700</v>
      </c>
      <c r="F305" s="117">
        <v>2700</v>
      </c>
      <c r="G305" s="117">
        <v>0</v>
      </c>
      <c r="H305" s="139">
        <v>0</v>
      </c>
    </row>
    <row r="306" spans="1:8" ht="13.5" thickBot="1" x14ac:dyDescent="0.25">
      <c r="A306" s="102"/>
      <c r="B306" s="69"/>
      <c r="C306" s="159"/>
      <c r="D306" s="69"/>
      <c r="E306" s="117"/>
      <c r="F306" s="117"/>
      <c r="G306" s="117"/>
      <c r="H306" s="139"/>
    </row>
    <row r="307" spans="1:8" ht="16.5" thickBot="1" x14ac:dyDescent="0.25">
      <c r="A307" s="101"/>
      <c r="B307" s="164"/>
      <c r="C307" s="166"/>
      <c r="D307" s="164"/>
      <c r="E307" s="173"/>
      <c r="F307" s="173"/>
      <c r="G307" s="174"/>
      <c r="H307" s="140"/>
    </row>
    <row r="308" spans="1:8" ht="16.5" thickBot="1" x14ac:dyDescent="0.25">
      <c r="A308" s="156"/>
      <c r="B308" s="15"/>
      <c r="C308" s="157"/>
      <c r="D308" s="15" t="s">
        <v>21</v>
      </c>
      <c r="E308" s="20">
        <f>E304+E300+E297+E293+E290+E286</f>
        <v>342900</v>
      </c>
      <c r="F308" s="20">
        <f t="shared" ref="F308:G308" si="63">F304+F300+F297+F293+F290+F286</f>
        <v>337200</v>
      </c>
      <c r="G308" s="20">
        <f t="shared" si="63"/>
        <v>10286.48</v>
      </c>
      <c r="H308" s="171">
        <f>G308/F308*100</f>
        <v>3.0505575326215895</v>
      </c>
    </row>
    <row r="314" spans="1:8" ht="15.75" x14ac:dyDescent="0.25">
      <c r="B314" s="270" t="s">
        <v>165</v>
      </c>
      <c r="C314" s="270"/>
      <c r="D314" s="270"/>
    </row>
    <row r="316" spans="1:8" ht="16.5" thickBot="1" x14ac:dyDescent="0.3">
      <c r="B316" s="271" t="s">
        <v>166</v>
      </c>
      <c r="C316" s="271"/>
      <c r="D316" s="271"/>
      <c r="E316" s="272" t="s">
        <v>143</v>
      </c>
      <c r="F316" s="272"/>
      <c r="G316" s="272"/>
    </row>
    <row r="317" spans="1:8" ht="15" customHeight="1" x14ac:dyDescent="0.2">
      <c r="B317" s="273" t="s">
        <v>0</v>
      </c>
      <c r="C317" s="275" t="s">
        <v>1</v>
      </c>
      <c r="D317" s="277" t="s">
        <v>2</v>
      </c>
      <c r="E317" s="277" t="s">
        <v>184</v>
      </c>
      <c r="F317" s="277" t="s">
        <v>205</v>
      </c>
      <c r="G317" s="266" t="s">
        <v>175</v>
      </c>
      <c r="H317" s="266" t="s">
        <v>5</v>
      </c>
    </row>
    <row r="318" spans="1:8" ht="22.15" customHeight="1" thickBot="1" x14ac:dyDescent="0.25">
      <c r="B318" s="274"/>
      <c r="C318" s="276"/>
      <c r="D318" s="278"/>
      <c r="E318" s="278"/>
      <c r="F318" s="278"/>
      <c r="G318" s="267"/>
      <c r="H318" s="267"/>
    </row>
    <row r="319" spans="1:8" ht="13.5" thickBot="1" x14ac:dyDescent="0.25">
      <c r="B319" s="27"/>
      <c r="C319" s="9"/>
      <c r="D319" s="28"/>
      <c r="E319" s="19"/>
      <c r="F319" s="19"/>
      <c r="G319" s="19"/>
      <c r="H319" s="130"/>
    </row>
    <row r="320" spans="1:8" ht="13.5" thickBot="1" x14ac:dyDescent="0.25">
      <c r="B320" s="67">
        <v>454</v>
      </c>
      <c r="C320" s="11">
        <v>46</v>
      </c>
      <c r="D320" s="12" t="s">
        <v>150</v>
      </c>
      <c r="E320" s="18">
        <v>342900</v>
      </c>
      <c r="F320" s="18">
        <v>296355</v>
      </c>
      <c r="G320" s="18">
        <v>10286.48</v>
      </c>
      <c r="H320" s="138">
        <f>G320/F320*100</f>
        <v>3.4709993082620501</v>
      </c>
    </row>
    <row r="321" spans="2:8" ht="13.5" thickBot="1" x14ac:dyDescent="0.25">
      <c r="B321" s="100"/>
      <c r="C321" s="8"/>
      <c r="D321" s="8"/>
      <c r="E321" s="17"/>
      <c r="F321" s="17"/>
      <c r="G321" s="17"/>
      <c r="H321" s="133"/>
    </row>
    <row r="322" spans="2:8" ht="13.5" thickBot="1" x14ac:dyDescent="0.25">
      <c r="B322" s="100"/>
      <c r="C322" s="8"/>
      <c r="D322" s="8"/>
      <c r="E322" s="17"/>
      <c r="F322" s="17"/>
      <c r="G322" s="17"/>
      <c r="H322" s="133"/>
    </row>
    <row r="323" spans="2:8" ht="16.5" thickBot="1" x14ac:dyDescent="0.25">
      <c r="B323" s="156"/>
      <c r="C323" s="15"/>
      <c r="D323" s="15" t="s">
        <v>21</v>
      </c>
      <c r="E323" s="20">
        <f>E320</f>
        <v>342900</v>
      </c>
      <c r="F323" s="20">
        <f t="shared" ref="F323:G323" si="64">F320</f>
        <v>296355</v>
      </c>
      <c r="G323" s="20">
        <f t="shared" si="64"/>
        <v>10286.48</v>
      </c>
      <c r="H323" s="171">
        <f>G323/F323*100</f>
        <v>3.4709993082620501</v>
      </c>
    </row>
    <row r="327" spans="2:8" ht="16.5" thickBot="1" x14ac:dyDescent="0.3">
      <c r="B327" s="271" t="s">
        <v>171</v>
      </c>
      <c r="C327" s="271"/>
      <c r="D327" s="271"/>
      <c r="E327" s="272" t="s">
        <v>143</v>
      </c>
      <c r="F327" s="272"/>
      <c r="G327" s="272"/>
    </row>
    <row r="328" spans="2:8" ht="25.5" x14ac:dyDescent="0.2">
      <c r="B328" s="273" t="s">
        <v>0</v>
      </c>
      <c r="C328" s="275" t="s">
        <v>1</v>
      </c>
      <c r="D328" s="277" t="s">
        <v>2</v>
      </c>
      <c r="E328" s="277" t="s">
        <v>184</v>
      </c>
      <c r="F328" s="261" t="s">
        <v>190</v>
      </c>
      <c r="G328" s="266" t="s">
        <v>175</v>
      </c>
      <c r="H328" s="266" t="s">
        <v>5</v>
      </c>
    </row>
    <row r="329" spans="2:8" ht="13.9" customHeight="1" thickBot="1" x14ac:dyDescent="0.25">
      <c r="B329" s="274"/>
      <c r="C329" s="276"/>
      <c r="D329" s="278"/>
      <c r="E329" s="278"/>
      <c r="F329" s="262" t="s">
        <v>188</v>
      </c>
      <c r="G329" s="267"/>
      <c r="H329" s="267"/>
    </row>
    <row r="330" spans="2:8" ht="13.5" thickBot="1" x14ac:dyDescent="0.25">
      <c r="B330" s="27"/>
      <c r="C330" s="9"/>
      <c r="D330" s="28"/>
      <c r="E330" s="19"/>
      <c r="F330" s="19"/>
      <c r="G330" s="19"/>
      <c r="H330" s="130"/>
    </row>
    <row r="331" spans="2:8" ht="13.5" thickBot="1" x14ac:dyDescent="0.25">
      <c r="B331" s="67">
        <v>814</v>
      </c>
      <c r="C331" s="11">
        <v>46</v>
      </c>
      <c r="D331" s="12" t="s">
        <v>172</v>
      </c>
      <c r="E331" s="18">
        <v>0</v>
      </c>
      <c r="F331" s="18">
        <v>0</v>
      </c>
      <c r="G331" s="18">
        <v>0</v>
      </c>
      <c r="H331" s="138"/>
    </row>
    <row r="332" spans="2:8" ht="13.5" thickBot="1" x14ac:dyDescent="0.25">
      <c r="B332" s="203"/>
      <c r="C332" s="8"/>
      <c r="D332" s="8"/>
      <c r="E332" s="17"/>
      <c r="F332" s="17"/>
      <c r="G332" s="17"/>
      <c r="H332" s="133"/>
    </row>
    <row r="333" spans="2:8" ht="13.5" thickBot="1" x14ac:dyDescent="0.25">
      <c r="B333" s="203"/>
      <c r="C333" s="8"/>
      <c r="D333" s="8"/>
      <c r="E333" s="17"/>
      <c r="F333" s="17"/>
      <c r="G333" s="17"/>
      <c r="H333" s="133"/>
    </row>
    <row r="334" spans="2:8" ht="16.5" thickBot="1" x14ac:dyDescent="0.25">
      <c r="B334" s="156"/>
      <c r="C334" s="15"/>
      <c r="D334" s="15" t="s">
        <v>21</v>
      </c>
      <c r="E334" s="20">
        <f>E331</f>
        <v>0</v>
      </c>
      <c r="F334" s="20">
        <f t="shared" ref="F334:G334" si="65">F331</f>
        <v>0</v>
      </c>
      <c r="G334" s="20">
        <f t="shared" si="65"/>
        <v>0</v>
      </c>
      <c r="H334" s="171"/>
    </row>
    <row r="337" spans="2:4" ht="15" x14ac:dyDescent="0.2">
      <c r="B337" s="264" t="s">
        <v>168</v>
      </c>
      <c r="C337" s="264"/>
      <c r="D337" s="264"/>
    </row>
  </sheetData>
  <mergeCells count="97">
    <mergeCell ref="F129:F130"/>
    <mergeCell ref="F189:F190"/>
    <mergeCell ref="F253:F254"/>
    <mergeCell ref="F283:F284"/>
    <mergeCell ref="F317:F318"/>
    <mergeCell ref="H328:H329"/>
    <mergeCell ref="E327:G327"/>
    <mergeCell ref="B327:D327"/>
    <mergeCell ref="B328:B329"/>
    <mergeCell ref="C328:C329"/>
    <mergeCell ref="D328:D329"/>
    <mergeCell ref="E328:E329"/>
    <mergeCell ref="G328:G329"/>
    <mergeCell ref="H64:H65"/>
    <mergeCell ref="F1:G1"/>
    <mergeCell ref="A64:A65"/>
    <mergeCell ref="B64:B65"/>
    <mergeCell ref="C64:C65"/>
    <mergeCell ref="D64:D65"/>
    <mergeCell ref="E64:E65"/>
    <mergeCell ref="G64:G65"/>
    <mergeCell ref="B3:F3"/>
    <mergeCell ref="B8:B9"/>
    <mergeCell ref="G8:G9"/>
    <mergeCell ref="H8:H9"/>
    <mergeCell ref="F64:F65"/>
    <mergeCell ref="D8:D9"/>
    <mergeCell ref="A129:A130"/>
    <mergeCell ref="B129:B130"/>
    <mergeCell ref="C129:C130"/>
    <mergeCell ref="D129:D130"/>
    <mergeCell ref="E129:E130"/>
    <mergeCell ref="A162:A163"/>
    <mergeCell ref="B162:B163"/>
    <mergeCell ref="D162:D163"/>
    <mergeCell ref="E162:E163"/>
    <mergeCell ref="F162:F163"/>
    <mergeCell ref="C162:C163"/>
    <mergeCell ref="A189:A190"/>
    <mergeCell ref="B189:B190"/>
    <mergeCell ref="C189:C190"/>
    <mergeCell ref="D189:D190"/>
    <mergeCell ref="E189:E190"/>
    <mergeCell ref="A238:A239"/>
    <mergeCell ref="B238:B239"/>
    <mergeCell ref="C238:C239"/>
    <mergeCell ref="E238:E239"/>
    <mergeCell ref="F238:F239"/>
    <mergeCell ref="A253:A254"/>
    <mergeCell ref="B253:B254"/>
    <mergeCell ref="C253:C254"/>
    <mergeCell ref="D253:D254"/>
    <mergeCell ref="E253:E254"/>
    <mergeCell ref="G253:G254"/>
    <mergeCell ref="H253:H254"/>
    <mergeCell ref="E7:G7"/>
    <mergeCell ref="B4:G4"/>
    <mergeCell ref="C8:C9"/>
    <mergeCell ref="E8:E9"/>
    <mergeCell ref="F8:F9"/>
    <mergeCell ref="E63:G63"/>
    <mergeCell ref="G189:G190"/>
    <mergeCell ref="H189:H190"/>
    <mergeCell ref="G238:G239"/>
    <mergeCell ref="H238:H239"/>
    <mergeCell ref="G162:G163"/>
    <mergeCell ref="H162:H163"/>
    <mergeCell ref="G129:G130"/>
    <mergeCell ref="H129:H130"/>
    <mergeCell ref="E268:E269"/>
    <mergeCell ref="H268:H269"/>
    <mergeCell ref="A283:A284"/>
    <mergeCell ref="B283:B284"/>
    <mergeCell ref="C283:C284"/>
    <mergeCell ref="D283:D284"/>
    <mergeCell ref="E283:E284"/>
    <mergeCell ref="G283:G284"/>
    <mergeCell ref="H283:H284"/>
    <mergeCell ref="B268:B269"/>
    <mergeCell ref="C268:C269"/>
    <mergeCell ref="D268:D269"/>
    <mergeCell ref="B337:D337"/>
    <mergeCell ref="B63:D63"/>
    <mergeCell ref="H317:H318"/>
    <mergeCell ref="B267:D267"/>
    <mergeCell ref="E267:G267"/>
    <mergeCell ref="B282:D282"/>
    <mergeCell ref="E282:G282"/>
    <mergeCell ref="B314:D314"/>
    <mergeCell ref="B316:D316"/>
    <mergeCell ref="E316:G316"/>
    <mergeCell ref="B317:B318"/>
    <mergeCell ref="C317:C318"/>
    <mergeCell ref="D317:D318"/>
    <mergeCell ref="E317:E318"/>
    <mergeCell ref="G317:G318"/>
    <mergeCell ref="G268:G269"/>
  </mergeCells>
  <phoneticPr fontId="21" type="noConversion"/>
  <pageMargins left="0.70866141732283472" right="0.70866141732283472" top="0.78740157480314965" bottom="0.78740157480314965" header="0.31496062992125984" footer="0.31496062992125984"/>
  <pageSetup paperSize="9" scale="79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topLeftCell="A136" workbookViewId="0">
      <selection activeCell="A2" sqref="A2:H157"/>
    </sheetView>
  </sheetViews>
  <sheetFormatPr defaultColWidth="11.42578125" defaultRowHeight="12.75" x14ac:dyDescent="0.2"/>
  <cols>
    <col min="4" max="4" width="13.28515625" customWidth="1"/>
    <col min="5" max="7" width="12.42578125" bestFit="1" customWidth="1"/>
  </cols>
  <sheetData>
    <row r="1" spans="1:8" ht="13.5" thickBot="1" x14ac:dyDescent="0.25"/>
    <row r="2" spans="1:8" ht="25.5" x14ac:dyDescent="0.2">
      <c r="A2" s="273" t="s">
        <v>22</v>
      </c>
      <c r="B2" s="273" t="s">
        <v>23</v>
      </c>
      <c r="C2" s="277" t="s">
        <v>1</v>
      </c>
      <c r="D2" s="277" t="s">
        <v>2</v>
      </c>
      <c r="E2" s="273" t="s">
        <v>24</v>
      </c>
      <c r="F2" s="1" t="s">
        <v>3</v>
      </c>
      <c r="G2" s="273" t="s">
        <v>4</v>
      </c>
      <c r="H2" s="277" t="s">
        <v>5</v>
      </c>
    </row>
    <row r="3" spans="1:8" ht="13.5" thickBot="1" x14ac:dyDescent="0.25">
      <c r="A3" s="274"/>
      <c r="B3" s="274"/>
      <c r="C3" s="278"/>
      <c r="D3" s="278"/>
      <c r="E3" s="274"/>
      <c r="F3" s="2">
        <v>2018</v>
      </c>
      <c r="G3" s="274"/>
      <c r="H3" s="278"/>
    </row>
    <row r="4" spans="1:8" ht="42" thickBot="1" x14ac:dyDescent="0.25">
      <c r="A4" s="21">
        <v>36892</v>
      </c>
      <c r="B4" s="5"/>
      <c r="C4" s="5"/>
      <c r="D4" s="5" t="s">
        <v>25</v>
      </c>
      <c r="E4" s="104">
        <f>E5+E17</f>
        <v>547533</v>
      </c>
      <c r="F4" s="104">
        <f t="shared" ref="F4:G4" si="0">F5+F17</f>
        <v>553345</v>
      </c>
      <c r="G4" s="104">
        <f t="shared" si="0"/>
        <v>506931.31999999995</v>
      </c>
      <c r="H4" s="4">
        <v>91.6</v>
      </c>
    </row>
    <row r="5" spans="1:8" ht="14.25" thickBot="1" x14ac:dyDescent="0.25">
      <c r="A5" s="23"/>
      <c r="B5" s="24"/>
      <c r="C5" s="24"/>
      <c r="D5" s="24"/>
      <c r="E5" s="105">
        <f>E6+E7+E8+E9+E10+E11+E12+E13+E14+E15</f>
        <v>534589</v>
      </c>
      <c r="F5" s="105">
        <f t="shared" ref="F5:G5" si="1">F6+F7+F8+F9+F10+F11+F12+F13+F14+F15</f>
        <v>535075</v>
      </c>
      <c r="G5" s="105">
        <f t="shared" si="1"/>
        <v>492783.41999999993</v>
      </c>
      <c r="H5" s="25">
        <v>92.1</v>
      </c>
    </row>
    <row r="6" spans="1:8" ht="39" thickBot="1" x14ac:dyDescent="0.25">
      <c r="A6" s="27"/>
      <c r="B6" s="8">
        <v>610</v>
      </c>
      <c r="C6" s="7" t="s">
        <v>26</v>
      </c>
      <c r="D6" s="8" t="s">
        <v>27</v>
      </c>
      <c r="E6" s="17">
        <v>294252</v>
      </c>
      <c r="F6" s="17">
        <v>288615</v>
      </c>
      <c r="G6" s="17">
        <v>275846.99</v>
      </c>
      <c r="H6" s="125">
        <f>G6/F6</f>
        <v>0.95576110042790563</v>
      </c>
    </row>
    <row r="7" spans="1:8" ht="39" thickBot="1" x14ac:dyDescent="0.25">
      <c r="A7" s="27"/>
      <c r="B7" s="8">
        <v>620</v>
      </c>
      <c r="C7" s="7">
        <v>41</v>
      </c>
      <c r="D7" s="8" t="s">
        <v>28</v>
      </c>
      <c r="E7" s="17">
        <v>131064</v>
      </c>
      <c r="F7" s="17">
        <v>128452</v>
      </c>
      <c r="G7" s="17">
        <v>117476.94</v>
      </c>
      <c r="H7" s="125">
        <f t="shared" ref="H7:H15" si="2">G7/F7</f>
        <v>0.91455905707968732</v>
      </c>
    </row>
    <row r="8" spans="1:8" ht="26.25" thickBot="1" x14ac:dyDescent="0.25">
      <c r="A8" s="27"/>
      <c r="B8" s="8">
        <v>631</v>
      </c>
      <c r="C8" s="7">
        <v>41</v>
      </c>
      <c r="D8" s="8" t="s">
        <v>29</v>
      </c>
      <c r="E8" s="17">
        <v>570</v>
      </c>
      <c r="F8" s="17">
        <v>570</v>
      </c>
      <c r="G8" s="17">
        <v>150.72</v>
      </c>
      <c r="H8" s="125">
        <f t="shared" si="2"/>
        <v>0.26442105263157895</v>
      </c>
    </row>
    <row r="9" spans="1:8" ht="26.25" thickBot="1" x14ac:dyDescent="0.25">
      <c r="A9" s="27"/>
      <c r="B9" s="8">
        <v>632</v>
      </c>
      <c r="C9" s="7">
        <v>41</v>
      </c>
      <c r="D9" s="8" t="s">
        <v>30</v>
      </c>
      <c r="E9" s="17">
        <v>20961</v>
      </c>
      <c r="F9" s="17">
        <v>21541</v>
      </c>
      <c r="G9" s="17">
        <v>19143.86</v>
      </c>
      <c r="H9" s="125">
        <f t="shared" si="2"/>
        <v>0.88871732974328033</v>
      </c>
    </row>
    <row r="10" spans="1:8" ht="13.5" thickBot="1" x14ac:dyDescent="0.25">
      <c r="A10" s="27"/>
      <c r="B10" s="8">
        <v>633</v>
      </c>
      <c r="C10" s="7">
        <v>41</v>
      </c>
      <c r="D10" s="8" t="s">
        <v>31</v>
      </c>
      <c r="E10" s="17">
        <v>7800</v>
      </c>
      <c r="F10" s="17">
        <v>8860</v>
      </c>
      <c r="G10" s="17">
        <v>6135.73</v>
      </c>
      <c r="H10" s="125">
        <f t="shared" si="2"/>
        <v>0.69252031602708797</v>
      </c>
    </row>
    <row r="11" spans="1:8" ht="13.5" thickBot="1" x14ac:dyDescent="0.25">
      <c r="A11" s="27"/>
      <c r="B11" s="8">
        <v>634</v>
      </c>
      <c r="C11" s="7">
        <v>41</v>
      </c>
      <c r="D11" s="8" t="s">
        <v>32</v>
      </c>
      <c r="E11" s="17">
        <v>1330</v>
      </c>
      <c r="F11" s="17">
        <v>1330</v>
      </c>
      <c r="G11" s="17">
        <v>938.94</v>
      </c>
      <c r="H11" s="125">
        <f t="shared" si="2"/>
        <v>0.70596992481203014</v>
      </c>
    </row>
    <row r="12" spans="1:8" ht="39" thickBot="1" x14ac:dyDescent="0.25">
      <c r="A12" s="27"/>
      <c r="B12" s="8">
        <v>635</v>
      </c>
      <c r="C12" s="7">
        <v>41</v>
      </c>
      <c r="D12" s="8" t="s">
        <v>33</v>
      </c>
      <c r="E12" s="17">
        <v>6896</v>
      </c>
      <c r="F12" s="17">
        <v>8076</v>
      </c>
      <c r="G12" s="17">
        <v>5770.72</v>
      </c>
      <c r="H12" s="125">
        <f t="shared" si="2"/>
        <v>0.71455175829618622</v>
      </c>
    </row>
    <row r="13" spans="1:8" ht="26.25" thickBot="1" x14ac:dyDescent="0.25">
      <c r="A13" s="27"/>
      <c r="B13" s="8">
        <v>636</v>
      </c>
      <c r="C13" s="7">
        <v>41</v>
      </c>
      <c r="D13" s="8" t="s">
        <v>34</v>
      </c>
      <c r="E13" s="17">
        <v>1423</v>
      </c>
      <c r="F13" s="17">
        <v>1163</v>
      </c>
      <c r="G13" s="17">
        <v>1065.9000000000001</v>
      </c>
      <c r="H13" s="125">
        <f t="shared" si="2"/>
        <v>0.91650902837489256</v>
      </c>
    </row>
    <row r="14" spans="1:8" ht="13.5" thickBot="1" x14ac:dyDescent="0.25">
      <c r="A14" s="27"/>
      <c r="B14" s="8">
        <v>637</v>
      </c>
      <c r="C14" s="7">
        <v>41</v>
      </c>
      <c r="D14" s="8" t="s">
        <v>35</v>
      </c>
      <c r="E14" s="17">
        <v>66033</v>
      </c>
      <c r="F14" s="17">
        <v>68398</v>
      </c>
      <c r="G14" s="17">
        <v>57982.09</v>
      </c>
      <c r="H14" s="125">
        <f t="shared" si="2"/>
        <v>0.84771616129126581</v>
      </c>
    </row>
    <row r="15" spans="1:8" ht="51.75" thickBot="1" x14ac:dyDescent="0.25">
      <c r="A15" s="27"/>
      <c r="B15" s="8">
        <v>642</v>
      </c>
      <c r="C15" s="7">
        <v>41</v>
      </c>
      <c r="D15" s="8" t="s">
        <v>36</v>
      </c>
      <c r="E15" s="17">
        <v>4260</v>
      </c>
      <c r="F15" s="17">
        <v>8070</v>
      </c>
      <c r="G15" s="17">
        <v>8271.5300000000007</v>
      </c>
      <c r="H15" s="125">
        <f t="shared" si="2"/>
        <v>1.0249727385377945</v>
      </c>
    </row>
    <row r="16" spans="1:8" ht="13.5" thickBot="1" x14ac:dyDescent="0.25">
      <c r="A16" s="27"/>
      <c r="B16" s="28"/>
      <c r="C16" s="9"/>
      <c r="D16" s="28"/>
      <c r="E16" s="19"/>
      <c r="F16" s="19"/>
      <c r="G16" s="17"/>
      <c r="H16" s="7"/>
    </row>
    <row r="17" spans="1:8" ht="135.75" thickBot="1" x14ac:dyDescent="0.25">
      <c r="A17" s="30"/>
      <c r="B17" s="32"/>
      <c r="C17" s="34"/>
      <c r="D17" s="35" t="s">
        <v>37</v>
      </c>
      <c r="E17" s="126">
        <f>E18+E19+E20+E21</f>
        <v>12944</v>
      </c>
      <c r="F17" s="126">
        <f t="shared" ref="F17:G17" si="3">F18+F19+F20+F21</f>
        <v>18270</v>
      </c>
      <c r="G17" s="126">
        <f t="shared" si="3"/>
        <v>14147.900000000001</v>
      </c>
      <c r="H17" s="36">
        <v>77.400000000000006</v>
      </c>
    </row>
    <row r="18" spans="1:8" ht="39" thickBot="1" x14ac:dyDescent="0.25">
      <c r="A18" s="37"/>
      <c r="B18" s="38">
        <v>610</v>
      </c>
      <c r="C18" s="39" t="s">
        <v>38</v>
      </c>
      <c r="D18" s="38" t="s">
        <v>39</v>
      </c>
      <c r="E18" s="17">
        <v>9842</v>
      </c>
      <c r="F18" s="17">
        <v>12360</v>
      </c>
      <c r="G18" s="17">
        <v>9805.69</v>
      </c>
      <c r="H18" s="7">
        <v>79.3</v>
      </c>
    </row>
    <row r="19" spans="1:8" ht="39" thickBot="1" x14ac:dyDescent="0.25">
      <c r="A19" s="37"/>
      <c r="B19" s="38">
        <v>620</v>
      </c>
      <c r="C19" s="39" t="s">
        <v>38</v>
      </c>
      <c r="D19" s="38" t="s">
        <v>40</v>
      </c>
      <c r="E19" s="17">
        <v>3102</v>
      </c>
      <c r="F19" s="17">
        <v>4378</v>
      </c>
      <c r="G19" s="17">
        <v>2871.68</v>
      </c>
      <c r="H19" s="7">
        <v>65.599999999999994</v>
      </c>
    </row>
    <row r="20" spans="1:8" ht="13.5" thickBot="1" x14ac:dyDescent="0.25">
      <c r="A20" s="37"/>
      <c r="B20" s="38">
        <v>637</v>
      </c>
      <c r="C20" s="39" t="s">
        <v>41</v>
      </c>
      <c r="D20" s="38" t="s">
        <v>42</v>
      </c>
      <c r="E20" s="107"/>
      <c r="F20" s="17">
        <v>1070</v>
      </c>
      <c r="G20" s="17">
        <v>1017.66</v>
      </c>
      <c r="H20" s="7">
        <v>95.1</v>
      </c>
    </row>
    <row r="21" spans="1:8" ht="38.25" x14ac:dyDescent="0.2">
      <c r="A21" s="318"/>
      <c r="B21" s="318">
        <v>642</v>
      </c>
      <c r="C21" s="320" t="s">
        <v>41</v>
      </c>
      <c r="D21" s="124" t="s">
        <v>43</v>
      </c>
      <c r="E21" s="322"/>
      <c r="F21" s="324">
        <v>462</v>
      </c>
      <c r="G21" s="324">
        <v>452.87</v>
      </c>
      <c r="H21" s="326">
        <v>98</v>
      </c>
    </row>
    <row r="22" spans="1:8" ht="39" thickBot="1" x14ac:dyDescent="0.25">
      <c r="A22" s="319"/>
      <c r="B22" s="319"/>
      <c r="C22" s="321"/>
      <c r="D22" s="41" t="s">
        <v>44</v>
      </c>
      <c r="E22" s="323"/>
      <c r="F22" s="325"/>
      <c r="G22" s="325"/>
      <c r="H22" s="327"/>
    </row>
    <row r="23" spans="1:8" ht="13.5" thickBot="1" x14ac:dyDescent="0.25">
      <c r="A23" s="37"/>
      <c r="B23" s="38"/>
      <c r="C23" s="44"/>
      <c r="D23" s="41"/>
      <c r="E23" s="17"/>
      <c r="F23" s="19"/>
      <c r="G23" s="17"/>
      <c r="H23" s="7"/>
    </row>
    <row r="24" spans="1:8" ht="39" thickBot="1" x14ac:dyDescent="0.25">
      <c r="A24" s="45">
        <v>37257</v>
      </c>
      <c r="B24" s="47"/>
      <c r="C24" s="49"/>
      <c r="D24" s="47" t="s">
        <v>45</v>
      </c>
      <c r="E24" s="108"/>
      <c r="F24" s="108"/>
      <c r="G24" s="109"/>
      <c r="H24" s="49">
        <v>105.4</v>
      </c>
    </row>
    <row r="25" spans="1:8" ht="13.5" thickBot="1" x14ac:dyDescent="0.25">
      <c r="A25" s="27"/>
      <c r="B25" s="8">
        <v>637</v>
      </c>
      <c r="C25" s="7">
        <v>41</v>
      </c>
      <c r="D25" s="8" t="s">
        <v>35</v>
      </c>
      <c r="E25" s="17">
        <v>3125</v>
      </c>
      <c r="F25" s="17">
        <v>3125</v>
      </c>
      <c r="G25" s="17">
        <v>3293.44</v>
      </c>
      <c r="H25" s="40">
        <v>105.4</v>
      </c>
    </row>
    <row r="26" spans="1:8" ht="13.5" thickBot="1" x14ac:dyDescent="0.25">
      <c r="A26" s="26"/>
      <c r="B26" s="8"/>
      <c r="C26" s="7"/>
      <c r="D26" s="28"/>
      <c r="E26" s="19"/>
      <c r="F26" s="19"/>
      <c r="G26" s="17"/>
      <c r="H26" s="7"/>
    </row>
    <row r="27" spans="1:8" ht="43.5" thickBot="1" x14ac:dyDescent="0.25">
      <c r="A27" s="51">
        <v>37681</v>
      </c>
      <c r="B27" s="46"/>
      <c r="C27" s="48"/>
      <c r="D27" s="52" t="s">
        <v>46</v>
      </c>
      <c r="E27" s="108"/>
      <c r="F27" s="108"/>
      <c r="G27" s="109"/>
      <c r="H27" s="49">
        <v>88.4</v>
      </c>
    </row>
    <row r="28" spans="1:8" ht="51.75" thickBot="1" x14ac:dyDescent="0.25">
      <c r="A28" s="26"/>
      <c r="B28" s="8"/>
      <c r="C28" s="7"/>
      <c r="D28" s="53" t="s">
        <v>47</v>
      </c>
      <c r="E28" s="19"/>
      <c r="F28" s="19"/>
      <c r="G28" s="17"/>
      <c r="H28" s="7"/>
    </row>
    <row r="29" spans="1:8" ht="39" thickBot="1" x14ac:dyDescent="0.25">
      <c r="A29" s="26"/>
      <c r="B29" s="8">
        <v>610</v>
      </c>
      <c r="C29" s="7">
        <v>41</v>
      </c>
      <c r="D29" s="8" t="s">
        <v>48</v>
      </c>
      <c r="E29" s="17">
        <v>79821</v>
      </c>
      <c r="F29" s="17">
        <v>79638</v>
      </c>
      <c r="G29" s="17">
        <v>70625.759999999995</v>
      </c>
      <c r="H29" s="7">
        <v>88.7</v>
      </c>
    </row>
    <row r="30" spans="1:8" ht="39" thickBot="1" x14ac:dyDescent="0.25">
      <c r="A30" s="26"/>
      <c r="B30" s="8">
        <v>620</v>
      </c>
      <c r="C30" s="7">
        <v>41</v>
      </c>
      <c r="D30" s="8" t="s">
        <v>28</v>
      </c>
      <c r="E30" s="17">
        <v>27897</v>
      </c>
      <c r="F30" s="17">
        <v>27897</v>
      </c>
      <c r="G30" s="17">
        <v>24562.06</v>
      </c>
      <c r="H30" s="7">
        <v>88</v>
      </c>
    </row>
    <row r="31" spans="1:8" ht="26.25" thickBot="1" x14ac:dyDescent="0.25">
      <c r="A31" s="26"/>
      <c r="B31" s="8">
        <v>631</v>
      </c>
      <c r="C31" s="7">
        <v>41</v>
      </c>
      <c r="D31" s="8" t="s">
        <v>29</v>
      </c>
      <c r="E31" s="17">
        <v>80</v>
      </c>
      <c r="F31" s="17">
        <v>80</v>
      </c>
      <c r="G31" s="17">
        <v>38.18</v>
      </c>
      <c r="H31" s="7">
        <v>47.7</v>
      </c>
    </row>
    <row r="32" spans="1:8" ht="26.25" thickBot="1" x14ac:dyDescent="0.25">
      <c r="A32" s="26"/>
      <c r="B32" s="8">
        <v>632</v>
      </c>
      <c r="C32" s="7">
        <v>41</v>
      </c>
      <c r="D32" s="8" t="s">
        <v>30</v>
      </c>
      <c r="E32" s="17">
        <v>88140</v>
      </c>
      <c r="F32" s="17">
        <v>88285</v>
      </c>
      <c r="G32" s="110">
        <v>86563.05</v>
      </c>
      <c r="H32" s="7">
        <v>98</v>
      </c>
    </row>
    <row r="33" spans="1:8" ht="13.5" thickBot="1" x14ac:dyDescent="0.25">
      <c r="A33" s="26"/>
      <c r="B33" s="8">
        <v>633</v>
      </c>
      <c r="C33" s="7">
        <v>41</v>
      </c>
      <c r="D33" s="8" t="s">
        <v>31</v>
      </c>
      <c r="E33" s="17">
        <v>2200</v>
      </c>
      <c r="F33" s="17">
        <v>2300</v>
      </c>
      <c r="G33" s="17">
        <v>1554.11</v>
      </c>
      <c r="H33" s="7">
        <v>67.599999999999994</v>
      </c>
    </row>
    <row r="34" spans="1:8" ht="13.5" thickBot="1" x14ac:dyDescent="0.25">
      <c r="A34" s="26"/>
      <c r="B34" s="8">
        <v>634</v>
      </c>
      <c r="C34" s="7">
        <v>41</v>
      </c>
      <c r="D34" s="8" t="s">
        <v>32</v>
      </c>
      <c r="E34" s="17">
        <v>320</v>
      </c>
      <c r="F34" s="17">
        <v>320</v>
      </c>
      <c r="G34" s="17">
        <v>233.43</v>
      </c>
      <c r="H34" s="7">
        <v>72.900000000000006</v>
      </c>
    </row>
    <row r="35" spans="1:8" ht="39" thickBot="1" x14ac:dyDescent="0.25">
      <c r="A35" s="26"/>
      <c r="B35" s="8">
        <v>635</v>
      </c>
      <c r="C35" s="7">
        <v>41</v>
      </c>
      <c r="D35" s="8" t="s">
        <v>33</v>
      </c>
      <c r="E35" s="17">
        <v>28424</v>
      </c>
      <c r="F35" s="17">
        <v>32014</v>
      </c>
      <c r="G35" s="17">
        <v>4119.8</v>
      </c>
      <c r="H35" s="7">
        <v>12.9</v>
      </c>
    </row>
    <row r="36" spans="1:8" ht="13.5" thickBot="1" x14ac:dyDescent="0.25">
      <c r="A36" s="26"/>
      <c r="B36" s="8">
        <v>637</v>
      </c>
      <c r="C36" s="7">
        <v>41</v>
      </c>
      <c r="D36" s="8" t="s">
        <v>42</v>
      </c>
      <c r="E36" s="17">
        <v>17980</v>
      </c>
      <c r="F36" s="17">
        <v>17835</v>
      </c>
      <c r="G36" s="17">
        <v>14849.91</v>
      </c>
      <c r="H36" s="7">
        <v>83.3</v>
      </c>
    </row>
    <row r="37" spans="1:8" ht="15" thickBot="1" x14ac:dyDescent="0.25">
      <c r="A37" s="54"/>
      <c r="B37" s="8"/>
      <c r="C37" s="7"/>
      <c r="D37" s="55"/>
      <c r="E37" s="19"/>
      <c r="F37" s="19"/>
      <c r="G37" s="17"/>
      <c r="H37" s="7"/>
    </row>
    <row r="38" spans="1:8" ht="64.5" thickBot="1" x14ac:dyDescent="0.25">
      <c r="A38" s="45">
        <v>36678</v>
      </c>
      <c r="B38" s="46"/>
      <c r="C38" s="49"/>
      <c r="D38" s="47" t="s">
        <v>50</v>
      </c>
      <c r="E38" s="109"/>
      <c r="F38" s="108"/>
      <c r="G38" s="108"/>
      <c r="H38" s="50">
        <v>85.2</v>
      </c>
    </row>
    <row r="39" spans="1:8" ht="39" thickBot="1" x14ac:dyDescent="0.25">
      <c r="A39" s="56"/>
      <c r="B39" s="57">
        <v>610</v>
      </c>
      <c r="C39" s="43">
        <v>111</v>
      </c>
      <c r="D39" s="57" t="s">
        <v>27</v>
      </c>
      <c r="E39" s="111" t="s">
        <v>17</v>
      </c>
      <c r="F39" s="111">
        <v>950</v>
      </c>
      <c r="G39" s="111">
        <v>950</v>
      </c>
      <c r="H39" s="43">
        <v>100</v>
      </c>
    </row>
    <row r="40" spans="1:8" ht="39" thickBot="1" x14ac:dyDescent="0.25">
      <c r="A40" s="58"/>
      <c r="B40" s="59">
        <v>620</v>
      </c>
      <c r="C40" s="60">
        <v>111</v>
      </c>
      <c r="D40" s="59" t="s">
        <v>28</v>
      </c>
      <c r="E40" s="112" t="s">
        <v>17</v>
      </c>
      <c r="F40" s="113">
        <v>631</v>
      </c>
      <c r="G40" s="112">
        <v>574.44000000000005</v>
      </c>
      <c r="H40" s="60">
        <v>91</v>
      </c>
    </row>
    <row r="41" spans="1:8" ht="39" thickBot="1" x14ac:dyDescent="0.25">
      <c r="A41" s="58"/>
      <c r="B41" s="59">
        <v>631</v>
      </c>
      <c r="C41" s="60">
        <v>111</v>
      </c>
      <c r="D41" s="59" t="s">
        <v>51</v>
      </c>
      <c r="E41" s="112" t="s">
        <v>17</v>
      </c>
      <c r="F41" s="113">
        <v>30</v>
      </c>
      <c r="G41" s="112">
        <v>7.07</v>
      </c>
      <c r="H41" s="60">
        <v>23.6</v>
      </c>
    </row>
    <row r="42" spans="1:8" ht="26.25" thickBot="1" x14ac:dyDescent="0.25">
      <c r="A42" s="58"/>
      <c r="B42" s="59">
        <v>632</v>
      </c>
      <c r="C42" s="60">
        <v>111</v>
      </c>
      <c r="D42" s="59" t="s">
        <v>30</v>
      </c>
      <c r="E42" s="112" t="s">
        <v>17</v>
      </c>
      <c r="F42" s="112">
        <v>695</v>
      </c>
      <c r="G42" s="112">
        <v>660.33</v>
      </c>
      <c r="H42" s="60">
        <v>95</v>
      </c>
    </row>
    <row r="43" spans="1:8" ht="13.5" thickBot="1" x14ac:dyDescent="0.25">
      <c r="A43" s="58"/>
      <c r="B43" s="59">
        <v>633</v>
      </c>
      <c r="C43" s="60">
        <v>111</v>
      </c>
      <c r="D43" s="59" t="s">
        <v>31</v>
      </c>
      <c r="E43" s="112" t="s">
        <v>17</v>
      </c>
      <c r="F43" s="112">
        <v>917</v>
      </c>
      <c r="G43" s="112">
        <v>881.03</v>
      </c>
      <c r="H43" s="60">
        <v>96.1</v>
      </c>
    </row>
    <row r="44" spans="1:8" ht="13.5" thickBot="1" x14ac:dyDescent="0.25">
      <c r="A44" s="58"/>
      <c r="B44" s="59">
        <v>634</v>
      </c>
      <c r="C44" s="60">
        <v>111</v>
      </c>
      <c r="D44" s="59" t="s">
        <v>32</v>
      </c>
      <c r="E44" s="114" t="s">
        <v>17</v>
      </c>
      <c r="F44" s="114">
        <v>28</v>
      </c>
      <c r="G44" s="112">
        <v>0</v>
      </c>
      <c r="H44" s="60">
        <v>0</v>
      </c>
    </row>
    <row r="45" spans="1:8" x14ac:dyDescent="0.2">
      <c r="A45" s="328"/>
      <c r="B45" s="328">
        <v>637</v>
      </c>
      <c r="C45" s="326">
        <v>111</v>
      </c>
      <c r="D45" s="328" t="s">
        <v>35</v>
      </c>
      <c r="E45" s="330" t="s">
        <v>17</v>
      </c>
      <c r="F45" s="330">
        <v>10599</v>
      </c>
      <c r="G45" s="324">
        <v>8726.61</v>
      </c>
      <c r="H45" s="326">
        <v>82.3</v>
      </c>
    </row>
    <row r="46" spans="1:8" ht="13.5" thickBot="1" x14ac:dyDescent="0.25">
      <c r="A46" s="329"/>
      <c r="B46" s="329"/>
      <c r="C46" s="327"/>
      <c r="D46" s="329"/>
      <c r="E46" s="331"/>
      <c r="F46" s="331"/>
      <c r="G46" s="325"/>
      <c r="H46" s="327"/>
    </row>
    <row r="47" spans="1:8" ht="13.5" thickBot="1" x14ac:dyDescent="0.25">
      <c r="A47" s="61"/>
      <c r="B47" s="62"/>
      <c r="C47" s="63"/>
      <c r="D47" s="62"/>
      <c r="E47" s="115"/>
      <c r="F47" s="115"/>
      <c r="G47" s="116"/>
      <c r="H47" s="62"/>
    </row>
    <row r="48" spans="1:8" ht="25.5" x14ac:dyDescent="0.2">
      <c r="A48" s="313" t="s">
        <v>22</v>
      </c>
      <c r="B48" s="313" t="s">
        <v>0</v>
      </c>
      <c r="C48" s="283" t="s">
        <v>1</v>
      </c>
      <c r="D48" s="283" t="s">
        <v>2</v>
      </c>
      <c r="E48" s="313" t="s">
        <v>24</v>
      </c>
      <c r="F48" s="65" t="s">
        <v>3</v>
      </c>
      <c r="G48" s="313" t="s">
        <v>4</v>
      </c>
      <c r="H48" s="283" t="s">
        <v>5</v>
      </c>
    </row>
    <row r="49" spans="1:8" ht="13.5" thickBot="1" x14ac:dyDescent="0.25">
      <c r="A49" s="314"/>
      <c r="B49" s="314"/>
      <c r="C49" s="284"/>
      <c r="D49" s="284"/>
      <c r="E49" s="314"/>
      <c r="F49" s="66">
        <v>2018</v>
      </c>
      <c r="G49" s="314"/>
      <c r="H49" s="284"/>
    </row>
    <row r="50" spans="1:8" ht="13.5" thickBot="1" x14ac:dyDescent="0.25">
      <c r="A50" s="26"/>
      <c r="B50" s="8"/>
      <c r="C50" s="7"/>
      <c r="D50" s="8"/>
      <c r="E50" s="17"/>
      <c r="F50" s="17"/>
      <c r="G50" s="17"/>
      <c r="H50" s="7"/>
    </row>
    <row r="51" spans="1:8" ht="13.5" thickBot="1" x14ac:dyDescent="0.25">
      <c r="A51" s="45">
        <v>37015</v>
      </c>
      <c r="B51" s="47"/>
      <c r="C51" s="49"/>
      <c r="D51" s="47" t="s">
        <v>52</v>
      </c>
      <c r="E51" s="109"/>
      <c r="F51" s="109"/>
      <c r="G51" s="109"/>
      <c r="H51" s="49">
        <v>81.599999999999994</v>
      </c>
    </row>
    <row r="52" spans="1:8" ht="26.25" thickBot="1" x14ac:dyDescent="0.25">
      <c r="A52" s="27"/>
      <c r="B52" s="8">
        <v>632</v>
      </c>
      <c r="C52" s="7">
        <v>41</v>
      </c>
      <c r="D52" s="8" t="s">
        <v>30</v>
      </c>
      <c r="E52" s="17">
        <v>1820</v>
      </c>
      <c r="F52" s="17">
        <v>1820</v>
      </c>
      <c r="G52" s="17">
        <v>1844.86</v>
      </c>
      <c r="H52" s="7">
        <v>101.4</v>
      </c>
    </row>
    <row r="53" spans="1:8" ht="13.5" thickBot="1" x14ac:dyDescent="0.25">
      <c r="A53" s="27"/>
      <c r="B53" s="8">
        <v>633</v>
      </c>
      <c r="C53" s="7">
        <v>41</v>
      </c>
      <c r="D53" s="8" t="s">
        <v>31</v>
      </c>
      <c r="E53" s="17">
        <v>0</v>
      </c>
      <c r="F53" s="17">
        <v>1035</v>
      </c>
      <c r="G53" s="17">
        <v>0</v>
      </c>
      <c r="H53" s="7">
        <v>0</v>
      </c>
    </row>
    <row r="54" spans="1:8" ht="39" thickBot="1" x14ac:dyDescent="0.25">
      <c r="A54" s="27"/>
      <c r="B54" s="8">
        <v>635</v>
      </c>
      <c r="C54" s="7" t="s">
        <v>53</v>
      </c>
      <c r="D54" s="8" t="s">
        <v>33</v>
      </c>
      <c r="E54" s="17">
        <v>33685</v>
      </c>
      <c r="F54" s="17">
        <v>67065</v>
      </c>
      <c r="G54" s="17">
        <v>59591.94</v>
      </c>
      <c r="H54" s="7">
        <v>88.9</v>
      </c>
    </row>
    <row r="55" spans="1:8" ht="13.5" thickBot="1" x14ac:dyDescent="0.25">
      <c r="A55" s="27"/>
      <c r="B55" s="8">
        <v>637</v>
      </c>
      <c r="C55" s="7">
        <v>41</v>
      </c>
      <c r="D55" s="8" t="s">
        <v>35</v>
      </c>
      <c r="E55" s="17">
        <v>58600</v>
      </c>
      <c r="F55" s="17">
        <v>58600</v>
      </c>
      <c r="G55" s="17">
        <v>43492</v>
      </c>
      <c r="H55" s="7">
        <v>74.2</v>
      </c>
    </row>
    <row r="56" spans="1:8" ht="13.5" thickBot="1" x14ac:dyDescent="0.25">
      <c r="A56" s="67"/>
      <c r="B56" s="12"/>
      <c r="C56" s="11"/>
      <c r="D56" s="12"/>
      <c r="E56" s="18"/>
      <c r="F56" s="18"/>
      <c r="G56" s="18"/>
      <c r="H56" s="11"/>
    </row>
    <row r="57" spans="1:8" ht="26.25" thickBot="1" x14ac:dyDescent="0.25">
      <c r="A57" s="21">
        <v>36530</v>
      </c>
      <c r="B57" s="5"/>
      <c r="C57" s="4"/>
      <c r="D57" s="5" t="s">
        <v>54</v>
      </c>
      <c r="E57" s="104"/>
      <c r="F57" s="16"/>
      <c r="G57" s="16"/>
      <c r="H57" s="4">
        <v>0</v>
      </c>
    </row>
    <row r="58" spans="1:8" ht="13.5" thickBot="1" x14ac:dyDescent="0.25">
      <c r="A58" s="68"/>
      <c r="B58" s="69">
        <v>637</v>
      </c>
      <c r="C58" s="70">
        <v>41</v>
      </c>
      <c r="D58" s="71" t="s">
        <v>35</v>
      </c>
      <c r="E58" s="117">
        <v>3500</v>
      </c>
      <c r="F58" s="117">
        <v>3500</v>
      </c>
      <c r="G58" s="117">
        <v>0</v>
      </c>
      <c r="H58" s="70">
        <v>0</v>
      </c>
    </row>
    <row r="59" spans="1:8" ht="15" thickBot="1" x14ac:dyDescent="0.25">
      <c r="A59" s="72"/>
      <c r="B59" s="73"/>
      <c r="C59" s="74"/>
      <c r="D59" s="73"/>
      <c r="E59" s="118"/>
      <c r="F59" s="119"/>
      <c r="G59" s="119"/>
      <c r="H59" s="74"/>
    </row>
    <row r="60" spans="1:8" ht="39" thickBot="1" x14ac:dyDescent="0.25">
      <c r="A60" s="21">
        <v>36561</v>
      </c>
      <c r="B60" s="5"/>
      <c r="C60" s="4"/>
      <c r="D60" s="5" t="s">
        <v>56</v>
      </c>
      <c r="E60" s="104"/>
      <c r="F60" s="104"/>
      <c r="G60" s="104"/>
      <c r="H60" s="22">
        <v>101.9</v>
      </c>
    </row>
    <row r="61" spans="1:8" ht="13.5" thickBot="1" x14ac:dyDescent="0.25">
      <c r="A61" s="27"/>
      <c r="B61" s="8">
        <v>637</v>
      </c>
      <c r="C61" s="7" t="s">
        <v>53</v>
      </c>
      <c r="D61" s="8" t="s">
        <v>57</v>
      </c>
      <c r="E61" s="17">
        <v>4000</v>
      </c>
      <c r="F61" s="17">
        <v>20000</v>
      </c>
      <c r="G61" s="17">
        <v>20370</v>
      </c>
      <c r="H61" s="7">
        <v>101.9</v>
      </c>
    </row>
    <row r="62" spans="1:8" ht="13.5" thickBot="1" x14ac:dyDescent="0.25">
      <c r="A62" s="27"/>
      <c r="B62" s="8"/>
      <c r="C62" s="7"/>
      <c r="D62" s="28"/>
      <c r="E62" s="19"/>
      <c r="F62" s="19"/>
      <c r="G62" s="19"/>
      <c r="H62" s="9"/>
    </row>
    <row r="63" spans="1:8" ht="26.25" thickBot="1" x14ac:dyDescent="0.25">
      <c r="A63" s="21">
        <v>36590</v>
      </c>
      <c r="B63" s="5"/>
      <c r="C63" s="4"/>
      <c r="D63" s="5" t="s">
        <v>58</v>
      </c>
      <c r="E63" s="104"/>
      <c r="F63" s="16"/>
      <c r="G63" s="16"/>
      <c r="H63" s="4">
        <v>18.600000000000001</v>
      </c>
    </row>
    <row r="64" spans="1:8" ht="39" thickBot="1" x14ac:dyDescent="0.25">
      <c r="A64" s="27"/>
      <c r="B64" s="8">
        <v>620</v>
      </c>
      <c r="C64" s="7">
        <v>41</v>
      </c>
      <c r="D64" s="8" t="s">
        <v>28</v>
      </c>
      <c r="E64" s="17" t="s">
        <v>17</v>
      </c>
      <c r="F64" s="17">
        <v>0</v>
      </c>
      <c r="G64" s="17">
        <v>0</v>
      </c>
      <c r="H64" s="7">
        <v>0</v>
      </c>
    </row>
    <row r="65" spans="1:8" ht="13.5" thickBot="1" x14ac:dyDescent="0.25">
      <c r="A65" s="27"/>
      <c r="B65" s="8">
        <v>633</v>
      </c>
      <c r="C65" s="7">
        <v>41</v>
      </c>
      <c r="D65" s="8" t="s">
        <v>31</v>
      </c>
      <c r="E65" s="17">
        <v>2728</v>
      </c>
      <c r="F65" s="17">
        <v>2728</v>
      </c>
      <c r="G65" s="17">
        <v>506.16</v>
      </c>
      <c r="H65" s="7">
        <v>18.600000000000001</v>
      </c>
    </row>
    <row r="66" spans="1:8" ht="13.5" thickBot="1" x14ac:dyDescent="0.25">
      <c r="A66" s="27"/>
      <c r="B66" s="8">
        <v>637</v>
      </c>
      <c r="C66" s="7">
        <v>41</v>
      </c>
      <c r="D66" s="8" t="s">
        <v>35</v>
      </c>
      <c r="E66" s="17">
        <v>0</v>
      </c>
      <c r="F66" s="17">
        <v>0</v>
      </c>
      <c r="G66" s="17">
        <v>0</v>
      </c>
      <c r="H66" s="7">
        <v>0</v>
      </c>
    </row>
    <row r="67" spans="1:8" ht="13.5" thickBot="1" x14ac:dyDescent="0.25">
      <c r="A67" s="67"/>
      <c r="B67" s="12"/>
      <c r="C67" s="11"/>
      <c r="D67" s="12"/>
      <c r="E67" s="18"/>
      <c r="F67" s="18"/>
      <c r="G67" s="18"/>
      <c r="H67" s="11"/>
    </row>
    <row r="68" spans="1:8" ht="64.5" thickBot="1" x14ac:dyDescent="0.25">
      <c r="A68" s="21">
        <v>36682</v>
      </c>
      <c r="B68" s="5"/>
      <c r="C68" s="4"/>
      <c r="D68" s="5" t="s">
        <v>59</v>
      </c>
      <c r="E68" s="104"/>
      <c r="F68" s="104"/>
      <c r="G68" s="104"/>
      <c r="H68" s="22">
        <v>100</v>
      </c>
    </row>
    <row r="69" spans="1:8" ht="13.5" thickBot="1" x14ac:dyDescent="0.25">
      <c r="A69" s="27"/>
      <c r="B69" s="8">
        <v>637</v>
      </c>
      <c r="C69" s="7">
        <v>41</v>
      </c>
      <c r="D69" s="8" t="s">
        <v>42</v>
      </c>
      <c r="E69" s="17">
        <v>5000</v>
      </c>
      <c r="F69" s="17">
        <v>5000</v>
      </c>
      <c r="G69" s="17">
        <v>4999.76</v>
      </c>
      <c r="H69" s="7">
        <v>100</v>
      </c>
    </row>
    <row r="70" spans="1:8" ht="13.5" thickBot="1" x14ac:dyDescent="0.25">
      <c r="A70" s="27"/>
      <c r="B70" s="8"/>
      <c r="C70" s="7"/>
      <c r="D70" s="28"/>
      <c r="E70" s="19"/>
      <c r="F70" s="19"/>
      <c r="G70" s="19"/>
      <c r="H70" s="9"/>
    </row>
    <row r="71" spans="1:8" ht="15" thickBot="1" x14ac:dyDescent="0.25">
      <c r="A71" s="21">
        <v>36562</v>
      </c>
      <c r="B71" s="5"/>
      <c r="C71" s="4"/>
      <c r="D71" s="5" t="s">
        <v>61</v>
      </c>
      <c r="E71" s="104"/>
      <c r="F71" s="104"/>
      <c r="G71" s="104"/>
      <c r="H71" s="22">
        <v>73.8</v>
      </c>
    </row>
    <row r="72" spans="1:8" ht="54.75" thickBot="1" x14ac:dyDescent="0.25">
      <c r="A72" s="75"/>
      <c r="B72" s="76"/>
      <c r="C72" s="77"/>
      <c r="D72" s="35" t="s">
        <v>62</v>
      </c>
      <c r="E72" s="106"/>
      <c r="F72" s="106"/>
      <c r="G72" s="106"/>
      <c r="H72" s="36">
        <v>75</v>
      </c>
    </row>
    <row r="73" spans="1:8" ht="39" thickBot="1" x14ac:dyDescent="0.25">
      <c r="A73" s="72"/>
      <c r="B73" s="69">
        <v>610</v>
      </c>
      <c r="C73" s="78" t="s">
        <v>63</v>
      </c>
      <c r="D73" s="69" t="s">
        <v>64</v>
      </c>
      <c r="E73" s="117"/>
      <c r="F73" s="117"/>
      <c r="G73" s="117"/>
      <c r="H73" s="70">
        <v>83.2</v>
      </c>
    </row>
    <row r="74" spans="1:8" x14ac:dyDescent="0.2">
      <c r="A74" s="335"/>
      <c r="B74" s="344">
        <v>620</v>
      </c>
      <c r="C74" s="79" t="s">
        <v>65</v>
      </c>
      <c r="D74" s="344" t="s">
        <v>67</v>
      </c>
      <c r="E74" s="347"/>
      <c r="F74" s="347"/>
      <c r="G74" s="347"/>
      <c r="H74" s="332">
        <v>78.400000000000006</v>
      </c>
    </row>
    <row r="75" spans="1:8" x14ac:dyDescent="0.2">
      <c r="A75" s="336"/>
      <c r="B75" s="345"/>
      <c r="C75" s="79" t="s">
        <v>66</v>
      </c>
      <c r="D75" s="345"/>
      <c r="E75" s="348"/>
      <c r="F75" s="348"/>
      <c r="G75" s="348"/>
      <c r="H75" s="333"/>
    </row>
    <row r="76" spans="1:8" ht="13.5" thickBot="1" x14ac:dyDescent="0.25">
      <c r="A76" s="337"/>
      <c r="B76" s="346"/>
      <c r="C76" s="69"/>
      <c r="D76" s="346"/>
      <c r="E76" s="349"/>
      <c r="F76" s="349"/>
      <c r="G76" s="349"/>
      <c r="H76" s="334"/>
    </row>
    <row r="77" spans="1:8" ht="34.5" thickBot="1" x14ac:dyDescent="0.25">
      <c r="A77" s="72"/>
      <c r="B77" s="69">
        <v>633</v>
      </c>
      <c r="C77" s="80" t="s">
        <v>68</v>
      </c>
      <c r="D77" s="69" t="s">
        <v>31</v>
      </c>
      <c r="E77" s="117"/>
      <c r="F77" s="117"/>
      <c r="G77" s="117"/>
      <c r="H77" s="70">
        <v>58.5</v>
      </c>
    </row>
    <row r="78" spans="1:8" ht="23.25" thickBot="1" x14ac:dyDescent="0.25">
      <c r="A78" s="72"/>
      <c r="B78" s="69">
        <v>637</v>
      </c>
      <c r="C78" s="80" t="s">
        <v>63</v>
      </c>
      <c r="D78" s="69" t="s">
        <v>42</v>
      </c>
      <c r="E78" s="120"/>
      <c r="F78" s="117"/>
      <c r="G78" s="117"/>
      <c r="H78" s="70">
        <v>75.8</v>
      </c>
    </row>
    <row r="79" spans="1:8" ht="64.5" thickBot="1" x14ac:dyDescent="0.25">
      <c r="A79" s="72"/>
      <c r="B79" s="69">
        <v>642</v>
      </c>
      <c r="C79" s="78">
        <v>41</v>
      </c>
      <c r="D79" s="69" t="s">
        <v>69</v>
      </c>
      <c r="E79" s="117"/>
      <c r="F79" s="117"/>
      <c r="G79" s="117"/>
      <c r="H79" s="70">
        <v>34.6</v>
      </c>
    </row>
    <row r="80" spans="1:8" ht="14.25" thickBot="1" x14ac:dyDescent="0.25">
      <c r="A80" s="67"/>
      <c r="B80" s="12"/>
      <c r="C80" s="11"/>
      <c r="D80" s="12"/>
      <c r="E80" s="121"/>
      <c r="F80" s="121"/>
      <c r="G80" s="121"/>
      <c r="H80" s="81"/>
    </row>
    <row r="81" spans="1:8" ht="54.75" thickBot="1" x14ac:dyDescent="0.25">
      <c r="A81" s="75"/>
      <c r="B81" s="76"/>
      <c r="C81" s="77"/>
      <c r="D81" s="35" t="s">
        <v>70</v>
      </c>
      <c r="E81" s="106"/>
      <c r="F81" s="106"/>
      <c r="G81" s="106"/>
      <c r="H81" s="36">
        <v>73.400000000000006</v>
      </c>
    </row>
    <row r="82" spans="1:8" ht="26.25" thickBot="1" x14ac:dyDescent="0.25">
      <c r="A82" s="72"/>
      <c r="B82" s="69">
        <v>632</v>
      </c>
      <c r="C82" s="70">
        <v>41</v>
      </c>
      <c r="D82" s="69" t="s">
        <v>30</v>
      </c>
      <c r="E82" s="117"/>
      <c r="F82" s="117"/>
      <c r="G82" s="117"/>
      <c r="H82" s="70">
        <v>59.6</v>
      </c>
    </row>
    <row r="83" spans="1:8" ht="13.5" thickBot="1" x14ac:dyDescent="0.25">
      <c r="A83" s="72"/>
      <c r="B83" s="69">
        <v>633</v>
      </c>
      <c r="C83" s="70" t="s">
        <v>71</v>
      </c>
      <c r="D83" s="69" t="s">
        <v>31</v>
      </c>
      <c r="E83" s="117"/>
      <c r="F83" s="117"/>
      <c r="G83" s="117"/>
      <c r="H83" s="70">
        <v>93.5</v>
      </c>
    </row>
    <row r="84" spans="1:8" ht="39" thickBot="1" x14ac:dyDescent="0.25">
      <c r="A84" s="72"/>
      <c r="B84" s="69">
        <v>635</v>
      </c>
      <c r="C84" s="70">
        <v>41</v>
      </c>
      <c r="D84" s="69" t="s">
        <v>33</v>
      </c>
      <c r="E84" s="117"/>
      <c r="F84" s="117"/>
      <c r="G84" s="117"/>
      <c r="H84" s="70">
        <v>68.5</v>
      </c>
    </row>
    <row r="85" spans="1:8" ht="39" thickBot="1" x14ac:dyDescent="0.25">
      <c r="A85" s="72"/>
      <c r="B85" s="69">
        <v>635</v>
      </c>
      <c r="C85" s="70" t="s">
        <v>18</v>
      </c>
      <c r="D85" s="69" t="s">
        <v>33</v>
      </c>
      <c r="E85" s="117"/>
      <c r="F85" s="117"/>
      <c r="G85" s="117"/>
      <c r="H85" s="70">
        <v>100.5</v>
      </c>
    </row>
    <row r="86" spans="1:8" ht="26.25" thickBot="1" x14ac:dyDescent="0.25">
      <c r="A86" s="72"/>
      <c r="B86" s="69">
        <v>636</v>
      </c>
      <c r="C86" s="70">
        <v>41</v>
      </c>
      <c r="D86" s="69" t="s">
        <v>72</v>
      </c>
      <c r="E86" s="117"/>
      <c r="F86" s="117"/>
      <c r="G86" s="117"/>
      <c r="H86" s="70">
        <v>86.4</v>
      </c>
    </row>
    <row r="87" spans="1:8" ht="13.5" thickBot="1" x14ac:dyDescent="0.25">
      <c r="A87" s="72"/>
      <c r="B87" s="69">
        <v>637</v>
      </c>
      <c r="C87" s="70">
        <v>41</v>
      </c>
      <c r="D87" s="69" t="s">
        <v>42</v>
      </c>
      <c r="E87" s="117"/>
      <c r="F87" s="117"/>
      <c r="G87" s="117"/>
      <c r="H87" s="70">
        <v>62.9</v>
      </c>
    </row>
    <row r="88" spans="1:8" x14ac:dyDescent="0.2">
      <c r="A88" s="335"/>
      <c r="B88" s="335"/>
      <c r="C88" s="338"/>
      <c r="D88" s="335"/>
      <c r="E88" s="341"/>
      <c r="F88" s="341"/>
      <c r="G88" s="341"/>
      <c r="H88" s="338"/>
    </row>
    <row r="89" spans="1:8" x14ac:dyDescent="0.2">
      <c r="A89" s="336"/>
      <c r="B89" s="336"/>
      <c r="C89" s="339"/>
      <c r="D89" s="336"/>
      <c r="E89" s="342"/>
      <c r="F89" s="342"/>
      <c r="G89" s="342"/>
      <c r="H89" s="339"/>
    </row>
    <row r="90" spans="1:8" x14ac:dyDescent="0.2">
      <c r="A90" s="336"/>
      <c r="B90" s="336"/>
      <c r="C90" s="339"/>
      <c r="D90" s="336"/>
      <c r="E90" s="342"/>
      <c r="F90" s="342"/>
      <c r="G90" s="342"/>
      <c r="H90" s="339"/>
    </row>
    <row r="91" spans="1:8" x14ac:dyDescent="0.2">
      <c r="A91" s="336"/>
      <c r="B91" s="336"/>
      <c r="C91" s="339"/>
      <c r="D91" s="336"/>
      <c r="E91" s="342"/>
      <c r="F91" s="342"/>
      <c r="G91" s="342"/>
      <c r="H91" s="339"/>
    </row>
    <row r="92" spans="1:8" x14ac:dyDescent="0.2">
      <c r="A92" s="336"/>
      <c r="B92" s="336"/>
      <c r="C92" s="339"/>
      <c r="D92" s="336"/>
      <c r="E92" s="342"/>
      <c r="F92" s="342"/>
      <c r="G92" s="342"/>
      <c r="H92" s="339"/>
    </row>
    <row r="93" spans="1:8" x14ac:dyDescent="0.2">
      <c r="A93" s="336"/>
      <c r="B93" s="336"/>
      <c r="C93" s="339"/>
      <c r="D93" s="336"/>
      <c r="E93" s="342"/>
      <c r="F93" s="342"/>
      <c r="G93" s="342"/>
      <c r="H93" s="339"/>
    </row>
    <row r="94" spans="1:8" x14ac:dyDescent="0.2">
      <c r="A94" s="336"/>
      <c r="B94" s="336"/>
      <c r="C94" s="339"/>
      <c r="D94" s="336"/>
      <c r="E94" s="342"/>
      <c r="F94" s="342"/>
      <c r="G94" s="342"/>
      <c r="H94" s="339"/>
    </row>
    <row r="95" spans="1:8" x14ac:dyDescent="0.2">
      <c r="A95" s="336"/>
      <c r="B95" s="336"/>
      <c r="C95" s="339"/>
      <c r="D95" s="336"/>
      <c r="E95" s="342"/>
      <c r="F95" s="342"/>
      <c r="G95" s="342"/>
      <c r="H95" s="339"/>
    </row>
    <row r="96" spans="1:8" x14ac:dyDescent="0.2">
      <c r="A96" s="336"/>
      <c r="B96" s="336"/>
      <c r="C96" s="339"/>
      <c r="D96" s="336"/>
      <c r="E96" s="342"/>
      <c r="F96" s="342"/>
      <c r="G96" s="342"/>
      <c r="H96" s="339"/>
    </row>
    <row r="97" spans="1:8" ht="13.5" thickBot="1" x14ac:dyDescent="0.25">
      <c r="A97" s="337"/>
      <c r="B97" s="337"/>
      <c r="C97" s="340"/>
      <c r="D97" s="337"/>
      <c r="E97" s="343"/>
      <c r="F97" s="343"/>
      <c r="G97" s="343"/>
      <c r="H97" s="340"/>
    </row>
    <row r="98" spans="1:8" ht="13.5" thickBot="1" x14ac:dyDescent="0.25">
      <c r="A98" s="72"/>
      <c r="B98" s="73"/>
      <c r="C98" s="74"/>
      <c r="D98" s="73"/>
      <c r="E98" s="119"/>
      <c r="F98" s="119"/>
      <c r="G98" s="119"/>
      <c r="H98" s="74"/>
    </row>
    <row r="99" spans="1:8" ht="13.5" thickBot="1" x14ac:dyDescent="0.25">
      <c r="A99" s="72"/>
      <c r="B99" s="73"/>
      <c r="C99" s="74"/>
      <c r="D99" s="73"/>
      <c r="E99" s="119"/>
      <c r="F99" s="119"/>
      <c r="G99" s="119"/>
      <c r="H99" s="74"/>
    </row>
    <row r="100" spans="1:8" ht="13.5" thickBot="1" x14ac:dyDescent="0.25">
      <c r="A100" s="72"/>
      <c r="B100" s="73"/>
      <c r="C100" s="74"/>
      <c r="D100" s="73"/>
      <c r="E100" s="119"/>
      <c r="F100" s="119"/>
      <c r="G100" s="119"/>
      <c r="H100" s="74"/>
    </row>
    <row r="101" spans="1:8" ht="13.5" thickBot="1" x14ac:dyDescent="0.25">
      <c r="A101" s="72"/>
      <c r="B101" s="73"/>
      <c r="C101" s="74"/>
      <c r="D101" s="73"/>
      <c r="E101" s="119"/>
      <c r="F101" s="119"/>
      <c r="G101" s="119"/>
      <c r="H101" s="74"/>
    </row>
    <row r="102" spans="1:8" ht="25.5" x14ac:dyDescent="0.2">
      <c r="A102" s="273" t="s">
        <v>73</v>
      </c>
      <c r="B102" s="273" t="s">
        <v>0</v>
      </c>
      <c r="C102" s="277" t="s">
        <v>1</v>
      </c>
      <c r="D102" s="277" t="s">
        <v>2</v>
      </c>
      <c r="E102" s="273" t="s">
        <v>24</v>
      </c>
      <c r="F102" s="82" t="s">
        <v>3</v>
      </c>
      <c r="G102" s="273" t="s">
        <v>4</v>
      </c>
      <c r="H102" s="277" t="s">
        <v>5</v>
      </c>
    </row>
    <row r="103" spans="1:8" ht="13.5" thickBot="1" x14ac:dyDescent="0.25">
      <c r="A103" s="274"/>
      <c r="B103" s="274"/>
      <c r="C103" s="278"/>
      <c r="D103" s="278"/>
      <c r="E103" s="274"/>
      <c r="F103" s="2">
        <v>2018</v>
      </c>
      <c r="G103" s="274"/>
      <c r="H103" s="278"/>
    </row>
    <row r="104" spans="1:8" ht="39" thickBot="1" x14ac:dyDescent="0.25">
      <c r="A104" s="45">
        <v>36533</v>
      </c>
      <c r="B104" s="47"/>
      <c r="C104" s="49"/>
      <c r="D104" s="47" t="s">
        <v>74</v>
      </c>
      <c r="E104" s="108" t="s">
        <v>75</v>
      </c>
      <c r="F104" s="108" t="s">
        <v>76</v>
      </c>
      <c r="G104" s="108" t="s">
        <v>77</v>
      </c>
      <c r="H104" s="50">
        <v>69.099999999999994</v>
      </c>
    </row>
    <row r="105" spans="1:8" ht="27.75" thickBot="1" x14ac:dyDescent="0.25">
      <c r="A105" s="30"/>
      <c r="B105" s="31"/>
      <c r="C105" s="33"/>
      <c r="D105" s="35" t="s">
        <v>78</v>
      </c>
      <c r="E105" s="106" t="s">
        <v>79</v>
      </c>
      <c r="F105" s="106" t="s">
        <v>80</v>
      </c>
      <c r="G105" s="106" t="s">
        <v>81</v>
      </c>
      <c r="H105" s="36">
        <v>56.5</v>
      </c>
    </row>
    <row r="106" spans="1:8" ht="39" thickBot="1" x14ac:dyDescent="0.25">
      <c r="A106" s="68"/>
      <c r="B106" s="69">
        <v>620</v>
      </c>
      <c r="C106" s="70">
        <v>41</v>
      </c>
      <c r="D106" s="69" t="s">
        <v>82</v>
      </c>
      <c r="E106" s="117">
        <v>105</v>
      </c>
      <c r="F106" s="117">
        <v>246</v>
      </c>
      <c r="G106" s="117">
        <v>165.93</v>
      </c>
      <c r="H106" s="70">
        <v>67.5</v>
      </c>
    </row>
    <row r="107" spans="1:8" ht="13.5" thickBot="1" x14ac:dyDescent="0.25">
      <c r="A107" s="68"/>
      <c r="B107" s="69">
        <v>637</v>
      </c>
      <c r="C107" s="70">
        <v>41</v>
      </c>
      <c r="D107" s="69" t="s">
        <v>42</v>
      </c>
      <c r="E107" s="117" t="s">
        <v>83</v>
      </c>
      <c r="F107" s="117" t="s">
        <v>84</v>
      </c>
      <c r="G107" s="117" t="s">
        <v>85</v>
      </c>
      <c r="H107" s="70">
        <v>56</v>
      </c>
    </row>
    <row r="108" spans="1:8" ht="64.5" thickBot="1" x14ac:dyDescent="0.25">
      <c r="A108" s="26"/>
      <c r="B108" s="8">
        <v>642</v>
      </c>
      <c r="C108" s="7">
        <v>41</v>
      </c>
      <c r="D108" s="8" t="s">
        <v>69</v>
      </c>
      <c r="E108" s="17" t="s">
        <v>86</v>
      </c>
      <c r="F108" s="17" t="s">
        <v>17</v>
      </c>
      <c r="G108" s="17" t="s">
        <v>17</v>
      </c>
      <c r="H108" s="7" t="s">
        <v>17</v>
      </c>
    </row>
    <row r="109" spans="1:8" ht="27.75" thickBot="1" x14ac:dyDescent="0.25">
      <c r="A109" s="29"/>
      <c r="B109" s="31"/>
      <c r="C109" s="33"/>
      <c r="D109" s="35" t="s">
        <v>87</v>
      </c>
      <c r="E109" s="106" t="s">
        <v>60</v>
      </c>
      <c r="F109" s="106" t="s">
        <v>60</v>
      </c>
      <c r="G109" s="106" t="s">
        <v>88</v>
      </c>
      <c r="H109" s="36">
        <v>83.4</v>
      </c>
    </row>
    <row r="110" spans="1:8" ht="39" thickBot="1" x14ac:dyDescent="0.25">
      <c r="A110" s="26"/>
      <c r="B110" s="8">
        <v>635</v>
      </c>
      <c r="C110" s="7" t="s">
        <v>53</v>
      </c>
      <c r="D110" s="8" t="s">
        <v>33</v>
      </c>
      <c r="E110" s="17" t="s">
        <v>60</v>
      </c>
      <c r="F110" s="17" t="s">
        <v>60</v>
      </c>
      <c r="G110" s="17" t="s">
        <v>88</v>
      </c>
      <c r="H110" s="7">
        <v>83.4</v>
      </c>
    </row>
    <row r="111" spans="1:8" ht="27.75" thickBot="1" x14ac:dyDescent="0.25">
      <c r="A111" s="83"/>
      <c r="B111" s="84"/>
      <c r="C111" s="85"/>
      <c r="D111" s="84" t="s">
        <v>89</v>
      </c>
      <c r="E111" s="122">
        <v>280</v>
      </c>
      <c r="F111" s="122">
        <v>280</v>
      </c>
      <c r="G111" s="122">
        <v>323</v>
      </c>
      <c r="H111" s="85">
        <v>115.4</v>
      </c>
    </row>
    <row r="112" spans="1:8" ht="26.25" thickBot="1" x14ac:dyDescent="0.25">
      <c r="A112" s="26"/>
      <c r="B112" s="8">
        <v>632</v>
      </c>
      <c r="C112" s="7">
        <v>41</v>
      </c>
      <c r="D112" s="8" t="s">
        <v>90</v>
      </c>
      <c r="E112" s="17">
        <v>280</v>
      </c>
      <c r="F112" s="17">
        <v>280</v>
      </c>
      <c r="G112" s="17">
        <v>323</v>
      </c>
      <c r="H112" s="7">
        <v>115.4</v>
      </c>
    </row>
    <row r="113" spans="1:8" ht="13.5" thickBot="1" x14ac:dyDescent="0.25">
      <c r="A113" s="26"/>
      <c r="B113" s="8"/>
      <c r="C113" s="7"/>
      <c r="D113" s="8"/>
      <c r="E113" s="17"/>
      <c r="F113" s="17"/>
      <c r="G113" s="17"/>
      <c r="H113" s="7"/>
    </row>
    <row r="114" spans="1:8" ht="26.25" thickBot="1" x14ac:dyDescent="0.25">
      <c r="A114" s="86" t="s">
        <v>91</v>
      </c>
      <c r="B114" s="5"/>
      <c r="C114" s="4"/>
      <c r="D114" s="5" t="s">
        <v>92</v>
      </c>
      <c r="E114" s="104" t="s">
        <v>93</v>
      </c>
      <c r="F114" s="104" t="s">
        <v>94</v>
      </c>
      <c r="G114" s="104" t="s">
        <v>95</v>
      </c>
      <c r="H114" s="22">
        <v>84.7</v>
      </c>
    </row>
    <row r="115" spans="1:8" ht="39" thickBot="1" x14ac:dyDescent="0.25">
      <c r="A115" s="87"/>
      <c r="B115" s="57">
        <v>620</v>
      </c>
      <c r="C115" s="43">
        <v>41</v>
      </c>
      <c r="D115" s="57" t="s">
        <v>82</v>
      </c>
      <c r="E115" s="111">
        <v>560</v>
      </c>
      <c r="F115" s="111">
        <v>560</v>
      </c>
      <c r="G115" s="111">
        <v>342.61</v>
      </c>
      <c r="H115" s="43">
        <v>61.2</v>
      </c>
    </row>
    <row r="116" spans="1:8" ht="13.5" thickBot="1" x14ac:dyDescent="0.25">
      <c r="A116" s="88"/>
      <c r="B116" s="59">
        <v>637</v>
      </c>
      <c r="C116" s="60">
        <v>41</v>
      </c>
      <c r="D116" s="59" t="s">
        <v>35</v>
      </c>
      <c r="E116" s="112" t="s">
        <v>96</v>
      </c>
      <c r="F116" s="112" t="s">
        <v>97</v>
      </c>
      <c r="G116" s="112" t="s">
        <v>98</v>
      </c>
      <c r="H116" s="60">
        <v>85.2</v>
      </c>
    </row>
    <row r="117" spans="1:8" ht="13.5" thickBot="1" x14ac:dyDescent="0.25">
      <c r="A117" s="89"/>
      <c r="B117" s="90"/>
      <c r="C117" s="64"/>
      <c r="D117" s="90"/>
      <c r="E117" s="115"/>
      <c r="F117" s="115"/>
      <c r="G117" s="115"/>
      <c r="H117" s="64"/>
    </row>
    <row r="118" spans="1:8" ht="13.5" thickBot="1" x14ac:dyDescent="0.25">
      <c r="A118" s="27"/>
      <c r="B118" s="28"/>
      <c r="C118" s="9"/>
      <c r="D118" s="28"/>
      <c r="E118" s="19"/>
      <c r="F118" s="19"/>
      <c r="G118" s="19"/>
      <c r="H118" s="9"/>
    </row>
    <row r="119" spans="1:8" ht="64.5" thickBot="1" x14ac:dyDescent="0.25">
      <c r="A119" s="86" t="s">
        <v>99</v>
      </c>
      <c r="B119" s="5"/>
      <c r="C119" s="4"/>
      <c r="D119" s="5" t="s">
        <v>100</v>
      </c>
      <c r="E119" s="104" t="s">
        <v>101</v>
      </c>
      <c r="F119" s="104">
        <v>9061</v>
      </c>
      <c r="G119" s="104" t="s">
        <v>102</v>
      </c>
      <c r="H119" s="22">
        <v>96.1</v>
      </c>
    </row>
    <row r="120" spans="1:8" ht="39" thickBot="1" x14ac:dyDescent="0.25">
      <c r="A120" s="27"/>
      <c r="B120" s="8">
        <v>610</v>
      </c>
      <c r="C120" s="7">
        <v>41</v>
      </c>
      <c r="D120" s="8" t="s">
        <v>48</v>
      </c>
      <c r="E120" s="17" t="s">
        <v>103</v>
      </c>
      <c r="F120" s="17" t="s">
        <v>104</v>
      </c>
      <c r="G120" s="17" t="s">
        <v>105</v>
      </c>
      <c r="H120" s="7">
        <v>99.2</v>
      </c>
    </row>
    <row r="121" spans="1:8" ht="39" thickBot="1" x14ac:dyDescent="0.25">
      <c r="A121" s="27"/>
      <c r="B121" s="8">
        <v>620</v>
      </c>
      <c r="C121" s="7">
        <v>41</v>
      </c>
      <c r="D121" s="8" t="s">
        <v>28</v>
      </c>
      <c r="E121" s="17">
        <v>930</v>
      </c>
      <c r="F121" s="17" t="s">
        <v>106</v>
      </c>
      <c r="G121" s="17" t="s">
        <v>107</v>
      </c>
      <c r="H121" s="7">
        <v>98.4</v>
      </c>
    </row>
    <row r="122" spans="1:8" ht="26.25" thickBot="1" x14ac:dyDescent="0.25">
      <c r="A122" s="27"/>
      <c r="B122" s="8">
        <v>632</v>
      </c>
      <c r="C122" s="7">
        <v>41</v>
      </c>
      <c r="D122" s="8" t="s">
        <v>30</v>
      </c>
      <c r="E122" s="17" t="s">
        <v>108</v>
      </c>
      <c r="F122" s="17" t="s">
        <v>108</v>
      </c>
      <c r="G122" s="17" t="s">
        <v>109</v>
      </c>
      <c r="H122" s="7">
        <v>95.2</v>
      </c>
    </row>
    <row r="123" spans="1:8" ht="13.5" thickBot="1" x14ac:dyDescent="0.25">
      <c r="A123" s="26"/>
      <c r="B123" s="8">
        <v>633</v>
      </c>
      <c r="C123" s="7">
        <v>41</v>
      </c>
      <c r="D123" s="8" t="s">
        <v>31</v>
      </c>
      <c r="E123" s="17">
        <v>400</v>
      </c>
      <c r="F123" s="17">
        <v>400</v>
      </c>
      <c r="G123" s="17">
        <v>346</v>
      </c>
      <c r="H123" s="7">
        <v>86.5</v>
      </c>
    </row>
    <row r="124" spans="1:8" ht="51.75" thickBot="1" x14ac:dyDescent="0.25">
      <c r="A124" s="27"/>
      <c r="B124" s="8">
        <v>642</v>
      </c>
      <c r="C124" s="7">
        <v>41</v>
      </c>
      <c r="D124" s="8" t="s">
        <v>36</v>
      </c>
      <c r="E124" s="17">
        <v>33</v>
      </c>
      <c r="F124" s="17">
        <v>33</v>
      </c>
      <c r="G124" s="17" t="s">
        <v>17</v>
      </c>
      <c r="H124" s="7" t="s">
        <v>17</v>
      </c>
    </row>
    <row r="125" spans="1:8" ht="13.5" thickBot="1" x14ac:dyDescent="0.25">
      <c r="A125" s="72"/>
      <c r="B125" s="73"/>
      <c r="C125" s="74"/>
      <c r="D125" s="73"/>
      <c r="E125" s="119"/>
      <c r="F125" s="119"/>
      <c r="G125" s="119"/>
      <c r="H125" s="74"/>
    </row>
    <row r="126" spans="1:8" ht="39" thickBot="1" x14ac:dyDescent="0.25">
      <c r="A126" s="21">
        <v>36593</v>
      </c>
      <c r="B126" s="5"/>
      <c r="C126" s="4"/>
      <c r="D126" s="5" t="s">
        <v>110</v>
      </c>
      <c r="E126" s="104" t="s">
        <v>111</v>
      </c>
      <c r="F126" s="104" t="s">
        <v>111</v>
      </c>
      <c r="G126" s="104" t="s">
        <v>112</v>
      </c>
      <c r="H126" s="22">
        <v>31.3</v>
      </c>
    </row>
    <row r="127" spans="1:8" ht="39" thickBot="1" x14ac:dyDescent="0.25">
      <c r="A127" s="27"/>
      <c r="B127" s="8">
        <v>620</v>
      </c>
      <c r="C127" s="7">
        <v>41</v>
      </c>
      <c r="D127" s="8" t="s">
        <v>28</v>
      </c>
      <c r="E127" s="17">
        <v>265</v>
      </c>
      <c r="F127" s="17">
        <v>265</v>
      </c>
      <c r="G127" s="17">
        <v>37.92</v>
      </c>
      <c r="H127" s="7">
        <v>14.3</v>
      </c>
    </row>
    <row r="128" spans="1:8" ht="13.5" thickBot="1" x14ac:dyDescent="0.25">
      <c r="A128" s="27"/>
      <c r="B128" s="8">
        <v>637</v>
      </c>
      <c r="C128" s="7">
        <v>41</v>
      </c>
      <c r="D128" s="8" t="s">
        <v>35</v>
      </c>
      <c r="E128" s="17" t="s">
        <v>113</v>
      </c>
      <c r="F128" s="17" t="s">
        <v>113</v>
      </c>
      <c r="G128" s="17" t="s">
        <v>114</v>
      </c>
      <c r="H128" s="7">
        <v>32</v>
      </c>
    </row>
    <row r="129" spans="1:8" ht="13.5" thickBot="1" x14ac:dyDescent="0.25">
      <c r="A129" s="67"/>
      <c r="B129" s="12"/>
      <c r="C129" s="11"/>
      <c r="D129" s="12"/>
      <c r="E129" s="18"/>
      <c r="F129" s="18"/>
      <c r="G129" s="18"/>
      <c r="H129" s="11"/>
    </row>
    <row r="130" spans="1:8" ht="26.25" thickBot="1" x14ac:dyDescent="0.25">
      <c r="A130" s="86" t="s">
        <v>115</v>
      </c>
      <c r="B130" s="5"/>
      <c r="C130" s="4"/>
      <c r="D130" s="5" t="s">
        <v>116</v>
      </c>
      <c r="E130" s="104" t="s">
        <v>55</v>
      </c>
      <c r="F130" s="104" t="s">
        <v>117</v>
      </c>
      <c r="G130" s="104" t="s">
        <v>118</v>
      </c>
      <c r="H130" s="22">
        <v>85</v>
      </c>
    </row>
    <row r="131" spans="1:8" ht="13.5" thickBot="1" x14ac:dyDescent="0.25">
      <c r="A131" s="87"/>
      <c r="B131" s="57">
        <v>637</v>
      </c>
      <c r="C131" s="43">
        <v>41</v>
      </c>
      <c r="D131" s="57" t="s">
        <v>35</v>
      </c>
      <c r="E131" s="111" t="s">
        <v>55</v>
      </c>
      <c r="F131" s="111" t="s">
        <v>117</v>
      </c>
      <c r="G131" s="111" t="s">
        <v>118</v>
      </c>
      <c r="H131" s="43">
        <v>85</v>
      </c>
    </row>
    <row r="132" spans="1:8" ht="13.5" thickBot="1" x14ac:dyDescent="0.25">
      <c r="A132" s="89"/>
      <c r="B132" s="62"/>
      <c r="C132" s="63"/>
      <c r="D132" s="62"/>
      <c r="E132" s="116"/>
      <c r="F132" s="116"/>
      <c r="G132" s="116"/>
      <c r="H132" s="63"/>
    </row>
    <row r="133" spans="1:8" ht="13.5" thickBot="1" x14ac:dyDescent="0.25">
      <c r="A133" s="27"/>
      <c r="B133" s="8"/>
      <c r="C133" s="7"/>
      <c r="D133" s="8"/>
      <c r="E133" s="17"/>
      <c r="F133" s="17"/>
      <c r="G133" s="17"/>
      <c r="H133" s="7"/>
    </row>
    <row r="134" spans="1:8" ht="14.25" x14ac:dyDescent="0.2">
      <c r="A134" s="299" t="s">
        <v>119</v>
      </c>
      <c r="B134" s="299"/>
      <c r="C134" s="301"/>
      <c r="D134" s="91" t="s">
        <v>120</v>
      </c>
      <c r="E134" s="287" t="s">
        <v>122</v>
      </c>
      <c r="F134" s="287" t="s">
        <v>122</v>
      </c>
      <c r="G134" s="287" t="s">
        <v>123</v>
      </c>
      <c r="H134" s="350">
        <v>44.3</v>
      </c>
    </row>
    <row r="135" spans="1:8" ht="43.5" thickBot="1" x14ac:dyDescent="0.25">
      <c r="A135" s="300"/>
      <c r="B135" s="300"/>
      <c r="C135" s="302"/>
      <c r="D135" s="92" t="s">
        <v>121</v>
      </c>
      <c r="E135" s="288"/>
      <c r="F135" s="288"/>
      <c r="G135" s="288"/>
      <c r="H135" s="351"/>
    </row>
    <row r="136" spans="1:8" ht="39" thickBot="1" x14ac:dyDescent="0.25">
      <c r="A136" s="68"/>
      <c r="B136" s="69">
        <v>620</v>
      </c>
      <c r="C136" s="70">
        <v>41</v>
      </c>
      <c r="D136" s="69" t="s">
        <v>28</v>
      </c>
      <c r="E136" s="117">
        <v>585</v>
      </c>
      <c r="F136" s="117">
        <v>585</v>
      </c>
      <c r="G136" s="117">
        <v>234.48</v>
      </c>
      <c r="H136" s="70">
        <v>40.1</v>
      </c>
    </row>
    <row r="137" spans="1:8" ht="13.5" thickBot="1" x14ac:dyDescent="0.25">
      <c r="A137" s="68"/>
      <c r="B137" s="69">
        <v>633</v>
      </c>
      <c r="C137" s="70">
        <v>41</v>
      </c>
      <c r="D137" s="69" t="s">
        <v>31</v>
      </c>
      <c r="E137" s="117" t="s">
        <v>124</v>
      </c>
      <c r="F137" s="117" t="s">
        <v>124</v>
      </c>
      <c r="G137" s="117">
        <v>939.44</v>
      </c>
      <c r="H137" s="70">
        <v>64.8</v>
      </c>
    </row>
    <row r="138" spans="1:8" ht="13.5" thickBot="1" x14ac:dyDescent="0.25">
      <c r="A138" s="68"/>
      <c r="B138" s="69">
        <v>637</v>
      </c>
      <c r="C138" s="70">
        <v>41</v>
      </c>
      <c r="D138" s="69" t="s">
        <v>35</v>
      </c>
      <c r="E138" s="117" t="s">
        <v>49</v>
      </c>
      <c r="F138" s="117" t="s">
        <v>49</v>
      </c>
      <c r="G138" s="117" t="s">
        <v>125</v>
      </c>
      <c r="H138" s="70">
        <v>44.8</v>
      </c>
    </row>
    <row r="139" spans="1:8" ht="26.25" thickBot="1" x14ac:dyDescent="0.25">
      <c r="A139" s="67"/>
      <c r="B139" s="8">
        <v>637</v>
      </c>
      <c r="C139" s="7">
        <v>41</v>
      </c>
      <c r="D139" s="8" t="s">
        <v>126</v>
      </c>
      <c r="E139" s="17" t="s">
        <v>86</v>
      </c>
      <c r="F139" s="17" t="s">
        <v>86</v>
      </c>
      <c r="G139" s="17">
        <v>0</v>
      </c>
      <c r="H139" s="7">
        <v>0</v>
      </c>
    </row>
    <row r="140" spans="1:8" ht="13.5" thickBot="1" x14ac:dyDescent="0.25">
      <c r="A140" s="67"/>
      <c r="B140" s="8"/>
      <c r="C140" s="7"/>
      <c r="D140" s="8"/>
      <c r="E140" s="123"/>
      <c r="F140" s="123"/>
      <c r="G140" s="123"/>
      <c r="H140" s="93"/>
    </row>
    <row r="141" spans="1:8" ht="13.5" thickBot="1" x14ac:dyDescent="0.25">
      <c r="A141" s="67"/>
      <c r="B141" s="8"/>
      <c r="C141" s="7"/>
      <c r="D141" s="8"/>
      <c r="E141" s="123"/>
      <c r="F141" s="123"/>
      <c r="G141" s="123"/>
      <c r="H141" s="93"/>
    </row>
    <row r="142" spans="1:8" ht="13.5" thickBot="1" x14ac:dyDescent="0.25">
      <c r="A142" s="67"/>
      <c r="B142" s="8"/>
      <c r="C142" s="7"/>
      <c r="D142" s="8"/>
      <c r="E142" s="123"/>
      <c r="F142" s="123"/>
      <c r="G142" s="123"/>
      <c r="H142" s="93"/>
    </row>
    <row r="143" spans="1:8" ht="13.5" thickBot="1" x14ac:dyDescent="0.25">
      <c r="A143" s="67"/>
      <c r="B143" s="8"/>
      <c r="C143" s="7"/>
      <c r="D143" s="8"/>
      <c r="E143" s="123"/>
      <c r="F143" s="123"/>
      <c r="G143" s="123"/>
      <c r="H143" s="93"/>
    </row>
    <row r="144" spans="1:8" ht="13.5" thickBot="1" x14ac:dyDescent="0.25">
      <c r="A144" s="67"/>
      <c r="B144" s="8"/>
      <c r="C144" s="7"/>
      <c r="D144" s="8"/>
      <c r="E144" s="123"/>
      <c r="F144" s="123"/>
      <c r="G144" s="123"/>
      <c r="H144" s="93"/>
    </row>
    <row r="145" spans="1:8" ht="25.5" x14ac:dyDescent="0.2">
      <c r="A145" s="354" t="s">
        <v>73</v>
      </c>
      <c r="B145" s="354" t="s">
        <v>0</v>
      </c>
      <c r="C145" s="352" t="s">
        <v>1</v>
      </c>
      <c r="D145" s="352" t="s">
        <v>2</v>
      </c>
      <c r="E145" s="354" t="s">
        <v>24</v>
      </c>
      <c r="F145" s="94" t="s">
        <v>127</v>
      </c>
      <c r="G145" s="354" t="s">
        <v>4</v>
      </c>
      <c r="H145" s="352" t="s">
        <v>5</v>
      </c>
    </row>
    <row r="146" spans="1:8" ht="13.5" thickBot="1" x14ac:dyDescent="0.25">
      <c r="A146" s="355"/>
      <c r="B146" s="355"/>
      <c r="C146" s="353"/>
      <c r="D146" s="353"/>
      <c r="E146" s="355"/>
      <c r="F146" s="95">
        <v>2015</v>
      </c>
      <c r="G146" s="355"/>
      <c r="H146" s="353"/>
    </row>
    <row r="147" spans="1:8" ht="39" thickBot="1" x14ac:dyDescent="0.25">
      <c r="A147" s="86" t="s">
        <v>128</v>
      </c>
      <c r="B147" s="5"/>
      <c r="C147" s="4"/>
      <c r="D147" s="5" t="s">
        <v>129</v>
      </c>
      <c r="E147" s="22" t="s">
        <v>20</v>
      </c>
      <c r="F147" s="22" t="s">
        <v>20</v>
      </c>
      <c r="G147" s="22" t="s">
        <v>130</v>
      </c>
      <c r="H147" s="22">
        <v>113.1</v>
      </c>
    </row>
    <row r="148" spans="1:8" ht="13.5" thickBot="1" x14ac:dyDescent="0.25">
      <c r="A148" s="87"/>
      <c r="B148" s="57">
        <v>637</v>
      </c>
      <c r="C148" s="43" t="s">
        <v>18</v>
      </c>
      <c r="D148" s="57" t="s">
        <v>35</v>
      </c>
      <c r="E148" s="43" t="s">
        <v>20</v>
      </c>
      <c r="F148" s="43" t="s">
        <v>20</v>
      </c>
      <c r="G148" s="43" t="s">
        <v>130</v>
      </c>
      <c r="H148" s="43">
        <v>113.1</v>
      </c>
    </row>
    <row r="149" spans="1:8" ht="13.5" thickBot="1" x14ac:dyDescent="0.25">
      <c r="A149" s="61"/>
      <c r="B149" s="62"/>
      <c r="C149" s="63"/>
      <c r="D149" s="62"/>
      <c r="E149" s="63"/>
      <c r="F149" s="63"/>
      <c r="G149" s="63"/>
      <c r="H149" s="63"/>
    </row>
    <row r="150" spans="1:8" ht="51.75" thickBot="1" x14ac:dyDescent="0.25">
      <c r="A150" s="21">
        <v>36626</v>
      </c>
      <c r="B150" s="5"/>
      <c r="C150" s="4"/>
      <c r="D150" s="5" t="s">
        <v>131</v>
      </c>
      <c r="E150" s="22">
        <v>640</v>
      </c>
      <c r="F150" s="22" t="s">
        <v>17</v>
      </c>
      <c r="G150" s="22" t="s">
        <v>17</v>
      </c>
      <c r="H150" s="22" t="s">
        <v>17</v>
      </c>
    </row>
    <row r="151" spans="1:8" ht="64.5" thickBot="1" x14ac:dyDescent="0.25">
      <c r="A151" s="96"/>
      <c r="B151" s="57">
        <v>642</v>
      </c>
      <c r="C151" s="43">
        <v>41</v>
      </c>
      <c r="D151" s="57" t="s">
        <v>132</v>
      </c>
      <c r="E151" s="42">
        <v>640</v>
      </c>
      <c r="F151" s="43" t="s">
        <v>17</v>
      </c>
      <c r="G151" s="43" t="s">
        <v>17</v>
      </c>
      <c r="H151" s="43" t="s">
        <v>17</v>
      </c>
    </row>
    <row r="152" spans="1:8" ht="13.5" thickBot="1" x14ac:dyDescent="0.25">
      <c r="A152" s="61"/>
      <c r="B152" s="62"/>
      <c r="C152" s="63"/>
      <c r="D152" s="62"/>
      <c r="E152" s="63"/>
      <c r="F152" s="63"/>
      <c r="G152" s="63"/>
      <c r="H152" s="63"/>
    </row>
    <row r="153" spans="1:8" ht="64.5" thickBot="1" x14ac:dyDescent="0.25">
      <c r="A153" s="45">
        <v>36717</v>
      </c>
      <c r="B153" s="47"/>
      <c r="C153" s="49"/>
      <c r="D153" s="47" t="s">
        <v>133</v>
      </c>
      <c r="E153" s="50" t="s">
        <v>60</v>
      </c>
      <c r="F153" s="50" t="s">
        <v>60</v>
      </c>
      <c r="G153" s="50" t="s">
        <v>134</v>
      </c>
      <c r="H153" s="50">
        <v>40.1</v>
      </c>
    </row>
    <row r="154" spans="1:8" ht="51.75" thickBot="1" x14ac:dyDescent="0.25">
      <c r="A154" s="27"/>
      <c r="B154" s="8">
        <v>642</v>
      </c>
      <c r="C154" s="7">
        <v>41</v>
      </c>
      <c r="D154" s="8" t="s">
        <v>36</v>
      </c>
      <c r="E154" s="7" t="s">
        <v>60</v>
      </c>
      <c r="F154" s="7" t="s">
        <v>135</v>
      </c>
      <c r="G154" s="7" t="s">
        <v>136</v>
      </c>
      <c r="H154" s="7">
        <v>40.1</v>
      </c>
    </row>
    <row r="155" spans="1:8" ht="13.5" thickBot="1" x14ac:dyDescent="0.25">
      <c r="A155" s="26"/>
      <c r="B155" s="8"/>
      <c r="C155" s="7"/>
      <c r="D155" s="8"/>
      <c r="E155" s="7"/>
      <c r="F155" s="7"/>
      <c r="G155" s="7"/>
      <c r="H155" s="7"/>
    </row>
    <row r="156" spans="1:8" ht="13.5" thickBot="1" x14ac:dyDescent="0.25">
      <c r="A156" s="26"/>
      <c r="B156" s="8"/>
      <c r="C156" s="7"/>
      <c r="D156" s="8"/>
      <c r="E156" s="7"/>
      <c r="F156" s="7"/>
      <c r="G156" s="7"/>
      <c r="H156" s="7"/>
    </row>
    <row r="157" spans="1:8" ht="32.25" thickBot="1" x14ac:dyDescent="0.25">
      <c r="A157" s="97"/>
      <c r="B157" s="98"/>
      <c r="C157" s="14"/>
      <c r="D157" s="15" t="s">
        <v>137</v>
      </c>
      <c r="E157" s="99" t="s">
        <v>138</v>
      </c>
      <c r="F157" s="99" t="s">
        <v>139</v>
      </c>
      <c r="G157" s="99" t="s">
        <v>140</v>
      </c>
      <c r="H157" s="99">
        <v>83.9</v>
      </c>
    </row>
  </sheetData>
  <mergeCells count="65">
    <mergeCell ref="H145:H146"/>
    <mergeCell ref="A145:A146"/>
    <mergeCell ref="B145:B146"/>
    <mergeCell ref="C145:C146"/>
    <mergeCell ref="D145:D146"/>
    <mergeCell ref="E145:E146"/>
    <mergeCell ref="G145:G146"/>
    <mergeCell ref="H102:H103"/>
    <mergeCell ref="A134:A135"/>
    <mergeCell ref="B134:B135"/>
    <mergeCell ref="C134:C135"/>
    <mergeCell ref="E134:E135"/>
    <mergeCell ref="F134:F135"/>
    <mergeCell ref="G134:G135"/>
    <mergeCell ref="H134:H135"/>
    <mergeCell ref="A102:A103"/>
    <mergeCell ref="B102:B103"/>
    <mergeCell ref="C102:C103"/>
    <mergeCell ref="D102:D103"/>
    <mergeCell ref="E102:E103"/>
    <mergeCell ref="G102:G103"/>
    <mergeCell ref="H74:H76"/>
    <mergeCell ref="A88:A97"/>
    <mergeCell ref="B88:B97"/>
    <mergeCell ref="C88:C97"/>
    <mergeCell ref="D88:D97"/>
    <mergeCell ref="E88:E97"/>
    <mergeCell ref="F88:F97"/>
    <mergeCell ref="G88:G97"/>
    <mergeCell ref="H88:H97"/>
    <mergeCell ref="A74:A76"/>
    <mergeCell ref="B74:B76"/>
    <mergeCell ref="D74:D76"/>
    <mergeCell ref="E74:E76"/>
    <mergeCell ref="F74:F76"/>
    <mergeCell ref="G74:G76"/>
    <mergeCell ref="G45:G46"/>
    <mergeCell ref="H45:H46"/>
    <mergeCell ref="A48:A49"/>
    <mergeCell ref="B48:B49"/>
    <mergeCell ref="C48:C49"/>
    <mergeCell ref="D48:D49"/>
    <mergeCell ref="E48:E49"/>
    <mergeCell ref="G48:G49"/>
    <mergeCell ref="H48:H49"/>
    <mergeCell ref="A45:A46"/>
    <mergeCell ref="B45:B46"/>
    <mergeCell ref="C45:C46"/>
    <mergeCell ref="D45:D46"/>
    <mergeCell ref="E45:E46"/>
    <mergeCell ref="F45:F46"/>
    <mergeCell ref="H2:H3"/>
    <mergeCell ref="A21:A22"/>
    <mergeCell ref="B21:B22"/>
    <mergeCell ref="C21:C22"/>
    <mergeCell ref="E21:E22"/>
    <mergeCell ref="F21:F22"/>
    <mergeCell ref="G21:G22"/>
    <mergeCell ref="H21:H22"/>
    <mergeCell ref="A2:A3"/>
    <mergeCell ref="B2:B3"/>
    <mergeCell ref="C2:C3"/>
    <mergeCell ref="D2:D3"/>
    <mergeCell ref="E2:E3"/>
    <mergeCell ref="G2:G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C05203127FA0469699CA2863B028D4" ma:contentTypeVersion="6" ma:contentTypeDescription="Umožňuje vytvoriť nový dokument." ma:contentTypeScope="" ma:versionID="07bd56fa171332d8200df90303013a35">
  <xsd:schema xmlns:xsd="http://www.w3.org/2001/XMLSchema" xmlns:xs="http://www.w3.org/2001/XMLSchema" xmlns:p="http://schemas.microsoft.com/office/2006/metadata/properties" xmlns:ns3="e9db57a6-3354-475d-a3e5-cc5bd51bf55b" targetNamespace="http://schemas.microsoft.com/office/2006/metadata/properties" ma:root="true" ma:fieldsID="7ae3d0ac028a34a38fb8ba0d25f1364e" ns3:_="">
    <xsd:import namespace="e9db57a6-3354-475d-a3e5-cc5bd51bf5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db57a6-3354-475d-a3e5-cc5bd51bf5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467CF5-2CAA-417C-8C8D-8A3AAEF75F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db57a6-3354-475d-a3e5-cc5bd51bf5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0090D9-0160-4920-B43E-06106A187D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6F9CFC-95E9-4AC6-A7E2-6878611C3783}">
  <ds:schemaRefs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e9db57a6-3354-475d-a3e5-cc5bd51bf55b"/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Tabelle1!_GoBack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Perhac, Matus</dc:creator>
  <cp:lastModifiedBy>Magdaléna Balážová</cp:lastModifiedBy>
  <cp:lastPrinted>2020-08-12T12:35:01Z</cp:lastPrinted>
  <dcterms:created xsi:type="dcterms:W3CDTF">2019-09-10T18:32:20Z</dcterms:created>
  <dcterms:modified xsi:type="dcterms:W3CDTF">2020-08-25T14:16:44Z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0x010100C2C05203127FA0469699CA2863B028D4</vt:lpwstr>
  </property>
</Properties>
</file>